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340" windowHeight="8820" activeTab="4"/>
  </bookViews>
  <sheets>
    <sheet name="доходы местного бюджета" sheetId="1" r:id="rId1"/>
    <sheet name="отчет о расходовании резервного" sheetId="2" state="hidden" r:id="rId2"/>
    <sheet name="Расходы 9 месяцев" sheetId="3" r:id="rId3"/>
    <sheet name="Источники" sheetId="4" r:id="rId4"/>
    <sheet name="Отчет о численности" sheetId="5" r:id="rId5"/>
  </sheets>
  <definedNames/>
  <calcPr fullCalcOnLoad="1"/>
</workbook>
</file>

<file path=xl/sharedStrings.xml><?xml version="1.0" encoding="utf-8"?>
<sst xmlns="http://schemas.openxmlformats.org/spreadsheetml/2006/main" count="546" uniqueCount="308">
  <si>
    <t>Код бюджетной классификации</t>
  </si>
  <si>
    <t>Налог на имущество физических лиц</t>
  </si>
  <si>
    <t>182 1 06 01010 03 0000 110</t>
  </si>
  <si>
    <t>Источники доходов</t>
  </si>
  <si>
    <t>ДОХОДЫ</t>
  </si>
  <si>
    <t>000 1 00 00000 00 0000 000</t>
  </si>
  <si>
    <t>000 1 05 00000 00 0000 000</t>
  </si>
  <si>
    <t>000 1 16 90030 03 0000 140</t>
  </si>
  <si>
    <t>Прочие субсидии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</si>
  <si>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</si>
  <si>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Налог, взимаемый в связи с применением упрощенной системы налогообложения</t>
  </si>
  <si>
    <t>000 1 06 00000 00 0000 000</t>
  </si>
  <si>
    <t>000 1 16 00000 00 0000 000</t>
  </si>
  <si>
    <t>000 1 16 06000 01 0000 140</t>
  </si>
  <si>
    <t>Прочие неналоговые доходы</t>
  </si>
  <si>
    <t>000 1 17 00000 00 0000 000</t>
  </si>
  <si>
    <t>Невыясненные поступления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</si>
  <si>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</si>
  <si>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</si>
  <si>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000 1 17 01000 00 0000 180</t>
  </si>
  <si>
    <t>000 1 17 05000 00 0000 180</t>
  </si>
  <si>
    <t>000 2 02 00000 00 0000 000</t>
  </si>
  <si>
    <t>000 2 00 00000 00 0000 000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</si>
  <si>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</si>
  <si>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</si>
  <si>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</si>
  <si>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</si>
  <si>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182 1 06 01000 00 0000 110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</si>
  <si>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</si>
  <si>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</si>
  <si>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</si>
  <si>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000 2 02 02999 00 0000 151</t>
  </si>
  <si>
    <t>000 2 02 03027 00 0000 151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</si>
  <si>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</si>
  <si>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000 2 08 00000 00 0000 180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</si>
  <si>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</si>
  <si>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</si>
  <si>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000 2 02 02000 00 0000 151</t>
  </si>
  <si>
    <t>Налог, взимаемый с налогоплательщиков, выбравших в качестве объекта налогообложения доходы</t>
  </si>
  <si>
    <t>НАЛОГОВЫЕ И НЕНАЛОГОВЫЕ ДОХОДЫ</t>
  </si>
  <si>
    <t>НАЛОГИ  НА СОВОКУПНЫЙ ДОХОД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</si>
  <si>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</si>
  <si>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</si>
  <si>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Минимальный налог, зачисляемый в бюджеты субъектов Российской Федерации </t>
  </si>
  <si>
    <t>182 1 05 01011 01 0000 110</t>
  </si>
  <si>
    <t>182 1 05 01012 01 0000 110</t>
  </si>
  <si>
    <t>182 1 05  01021 01 0000 110</t>
  </si>
  <si>
    <t>182 1 05  01022 01 0000 110</t>
  </si>
  <si>
    <t>182 1 05 01050 01 0000 110</t>
  </si>
  <si>
    <t xml:space="preserve">Единый налог на вмененный доход для отдельных видов деятельности </t>
  </si>
  <si>
    <t>182 1 05 02010 02 0000 110</t>
  </si>
  <si>
    <t>182 1 05 02020 02 0000 110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</si>
  <si>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</si>
  <si>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НАЛОГИ  НА  ИМУЩЕСТВО</t>
  </si>
  <si>
    <t>ШТРАФЫ, САНКЦИИ, ВОЗМЕЩЕНИЕ УЩЕРБА</t>
  </si>
  <si>
    <t xml:space="preserve">Денежные взыскания (штрафы) за нарушение бюджетного законодательства Российской Федерации 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</si>
  <si>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 Москвы и Санкт-Петербурга)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</si>
  <si>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 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</si>
  <si>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Москвы и Санкт-Петербурга  </t>
  </si>
  <si>
    <t xml:space="preserve">Денежные взыскания,  налагаемые в возмещение ущерба, причиненного в результате незаконного или нецелевого использования бюджетных средств   </t>
  </si>
  <si>
    <t xml:space="preserve">Денежные взыскания,  налагаемые в возмещение ущерба, причиненного в результате незаконного или нецелевого использования бюджетных средств  (в части бюджетов внутригородских муниципальных образований городов федерального значения Москвы и Санкт-Петербурга)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</si>
  <si>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</si>
  <si>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работ,оказание услуг для нужд внутригородских муниципальных образований городов федерального значения Москвы и Санкт-Петребурга</t>
  </si>
  <si>
    <t>Штрафы за административные правонарушения в области благоустройства, предусмотренные главой 4 Закона Санкт 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</si>
  <si>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статьей 44 Закона Санкт -Петербурга "Об административных правонарушениях  в Санкт-Петербурге"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</si>
  <si>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</si>
  <si>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</si>
  <si>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</si>
  <si>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</si>
  <si>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</si>
  <si>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Перечисления из бюджетов внутригородских муниципальных образований городов федерального значения Москвы и Санкт-Петербурга ( в бюджеты внутригородских муниципальных образований городов федерального значения Москвы и Санкт-Петербурга) 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</si>
  <si>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000 1 16 18000 00 0000 140</t>
  </si>
  <si>
    <t>000 1 16 18030 03 0000 140</t>
  </si>
  <si>
    <t>000 1 16 21000 00 0000 140</t>
  </si>
  <si>
    <t>000 1 16 21030 03 0000 140</t>
  </si>
  <si>
    <t>000 1 16 32000 00 0000 140</t>
  </si>
  <si>
    <t>000 1 16 32000 03 0000 140</t>
  </si>
  <si>
    <t>000 1 16 33000 00 0000 140</t>
  </si>
  <si>
    <t>000 1 16 90030 03 0100 140</t>
  </si>
  <si>
    <t>847 1 16 90030 03 0200 140</t>
  </si>
  <si>
    <t>000 2 02 03000 00 0000 151</t>
  </si>
  <si>
    <t>000 2 02 03024 00 0000 151</t>
  </si>
  <si>
    <t>907 1 17 01030 03 0000 180</t>
  </si>
  <si>
    <t>907 1 17 05030 03 0000 180</t>
  </si>
  <si>
    <t>907 2 02 02999 03 0000 151</t>
  </si>
  <si>
    <t>907 2 02 03024 03 0100 151</t>
  </si>
  <si>
    <t>907 2 02 03024 03 0200 151</t>
  </si>
  <si>
    <t xml:space="preserve"> 907 2 02 03027 03 0100 151 </t>
  </si>
  <si>
    <t xml:space="preserve"> 907 2 02 03027 03 0200 151 </t>
  </si>
  <si>
    <t>907 2 08 03000 03 0000 180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</si>
  <si>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</si>
  <si>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907 2 02 03024 03 0000 151</t>
  </si>
  <si>
    <t xml:space="preserve">907 2 02 03027 03 0000 151 </t>
  </si>
  <si>
    <t>834 1 16 33030 03 0000 140</t>
  </si>
  <si>
    <t>Процент исполнения</t>
  </si>
  <si>
    <t>000 1 05 01000 00 0000 110</t>
  </si>
  <si>
    <t>ДОХОДЫ БЮДЖЕТОВ БЮДЖЕТНОЙ СИСТЕМЫ РОССИЙСКОЙ ФЕДЕРАЦИИ ОТ ВОЗВРАТА БЮДЖЕТАМИ БЮДЖЕТНОЙ СИСТЕМЫ РОССИЙСКОЙ ФЕДЕРАЦИИ И 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</si>
  <si>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</si>
  <si>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Федерацции от возврата организациями остатков субсидий прошлых лет</t>
  </si>
  <si>
    <t>000 2 18 00000 00 0000 180</t>
  </si>
  <si>
    <t>Доходы бюджетов внутригородских муниципальных образований городов федерального значения Москвы и Санкт-Петербурга от возврата  организациями остатков субсидий прошлых лет</t>
  </si>
  <si>
    <t>907 2 18 03000 03 0000 180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</si>
  <si>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 иными  организациями остатков субсидий  прошлых лет </t>
  </si>
  <si>
    <t>907 2 18 03030 03 0000 180</t>
  </si>
  <si>
    <t>НАИМЕНОВАНИЕ</t>
  </si>
  <si>
    <t>КОД РАЗДЕЛА, ПОДРАЗДЕЛА</t>
  </si>
  <si>
    <t>КОД ЦЕЛЕВОЙ СТАТЬИ</t>
  </si>
  <si>
    <t>КОД ВИДА  РАСХОДА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</si>
  <si>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</si>
  <si>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</si>
  <si>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</si>
  <si>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</si>
  <si>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</si>
  <si>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</si>
  <si>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</si>
  <si>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200</t>
  </si>
  <si>
    <t>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</si>
  <si>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</si>
  <si>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</si>
  <si>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</si>
  <si>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</si>
  <si>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</si>
  <si>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</si>
  <si>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</si>
  <si>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</si>
  <si>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</si>
  <si>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</si>
  <si>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</si>
  <si>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0503</t>
  </si>
  <si>
    <t>0700</t>
  </si>
  <si>
    <t>Молодежная политика и оздоровление детей</t>
  </si>
  <si>
    <t>0707</t>
  </si>
  <si>
    <t>0800</t>
  </si>
  <si>
    <t>0801</t>
  </si>
  <si>
    <t>1000</t>
  </si>
  <si>
    <t>1004</t>
  </si>
  <si>
    <t>1100</t>
  </si>
  <si>
    <t>Массовый спорт</t>
  </si>
  <si>
    <t>1102</t>
  </si>
  <si>
    <t>1200</t>
  </si>
  <si>
    <t>Периодическая  печать и издательства</t>
  </si>
  <si>
    <t>1202</t>
  </si>
  <si>
    <t>Расходование средств резервного  фонда местной администрации не производилось.</t>
  </si>
  <si>
    <t>Наименование учреждения</t>
  </si>
  <si>
    <t>Наименование показателя</t>
  </si>
  <si>
    <t>Код</t>
  </si>
  <si>
    <t>Фактическое наличие</t>
  </si>
  <si>
    <t>ведомственной классификации</t>
  </si>
  <si>
    <t>раздел , подраздел</t>
  </si>
  <si>
    <t>целевая статья</t>
  </si>
  <si>
    <t>вид расхода</t>
  </si>
  <si>
    <t>на начало года</t>
  </si>
  <si>
    <t>Х</t>
  </si>
  <si>
    <t>Штатные единицы</t>
  </si>
  <si>
    <t>Расходы на оплату труда и начисления</t>
  </si>
  <si>
    <t>в том числе за счет бюджета</t>
  </si>
  <si>
    <t>из них заработная плата</t>
  </si>
  <si>
    <t>Муниципальный Совет мо мо №7</t>
  </si>
  <si>
    <t>Центральный аппарат</t>
  </si>
  <si>
    <t>Местная администрация мо мо №7</t>
  </si>
  <si>
    <t>Глава местной администрации</t>
  </si>
  <si>
    <t xml:space="preserve">Штатные единицы (  выполнение отдельных государственных полномочий за счет субвенций из фонда компенсаций Санкт-Петербурга  )   </t>
  </si>
  <si>
    <t>МКУ " СЦ "Радуга"</t>
  </si>
  <si>
    <t>0705</t>
  </si>
  <si>
    <t>111</t>
  </si>
  <si>
    <t>Всего расходы</t>
  </si>
  <si>
    <t>121</t>
  </si>
  <si>
    <t>Расходы на выплату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</si>
  <si>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Предоставление субсидий бюджетным, автономным учреждениям и иным некоммерческим организациям</t>
  </si>
  <si>
    <t>Закупка товаров, работ и услуг для государственных (муниципальных) нужд</t>
  </si>
  <si>
    <t>Иные бюджетные ассигнования</t>
  </si>
  <si>
    <t>Расходы на содержание и обеспечение деятельности муниципального казенного  учреждения</t>
  </si>
  <si>
    <t>Расходы, связанные с реализацией мероприятий по текущему ремонту придомовых территорий и территорий дворов, включая проезды и въезды</t>
  </si>
  <si>
    <t xml:space="preserve">Расходы, связанные с реализацией мероприятий по установке и содержанию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
</t>
  </si>
  <si>
    <t xml:space="preserve">Расходы, связанные с реализацией мероприятий по оборудованию контейнерных площадок на дворовых территориях;
</t>
  </si>
  <si>
    <t xml:space="preserve">Расходы, связанные с реализацией мероприятий по участию в пределах своей компетенции в обеспечении чистоты и порядка на территории муниципального образования 
</t>
  </si>
  <si>
    <t>Расходы, связанные с реализацией мероприятий по проведению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</si>
  <si>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Расходы на выплату депутату, члену выборного органа местного самоуправления,  выборному должностному лицу местного  самоуправления, осуществляющему свои полномочия на непостоянной основе денежной компенсации в связи с осуществлением им своего мандата</t>
  </si>
  <si>
    <t>800</t>
  </si>
  <si>
    <t>600</t>
  </si>
  <si>
    <t>182 1 05 04000 02 0000 110</t>
  </si>
  <si>
    <t>Налог, взимаемый в связи с применением патентной системы налогообложения</t>
  </si>
  <si>
    <t>182 1 05 04030 02 0000 110</t>
  </si>
  <si>
    <t>1003</t>
  </si>
  <si>
    <t>000 1 05 01010 01 0000 110</t>
  </si>
  <si>
    <t>182 1 05  01020 01 0000 110</t>
  </si>
  <si>
    <t>182 1 05 02000 02 0000 110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</si>
  <si>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</si>
  <si>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</si>
  <si>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</si>
  <si>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 на выполнение 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</si>
  <si>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</si>
  <si>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МЕСТНАЯ АДМИНИСТРАЦИЯ МУНИЦИПАЛЬНОГО ОБРАЗОВАНИЯ МУНИЦИПАЛЬНЫЙ ОКРУГ №7 (907)</t>
  </si>
  <si>
    <t>Расходы на содержание главы местной администрации ( исполнительно- распорядительного органа) муниципального образования</t>
  </si>
  <si>
    <t>9910004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</si>
  <si>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</si>
  <si>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9910005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</si>
  <si>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</si>
  <si>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9938010</t>
  </si>
  <si>
    <t>Расходы на формирование резервного фонда местной администрации</t>
  </si>
  <si>
    <t>9920022</t>
  </si>
  <si>
    <t>Расходы, связанные с осуществлением закупок товаров, работ, услуг для обеспечения муниципальных нужд</t>
  </si>
  <si>
    <t>9920001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</si>
  <si>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</si>
  <si>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9920023</t>
  </si>
  <si>
    <t>9920002</t>
  </si>
  <si>
    <t>100</t>
  </si>
  <si>
    <t>НАЦИОНАЛЬНАЯ ЭКОНОМИКА</t>
  </si>
  <si>
    <t>Расходы, связанные с предоставлением средств субсидий в целях возмещения затрат, связанных с организацией и проведением оплачиваемых общественных работ</t>
  </si>
  <si>
    <t>9920003</t>
  </si>
  <si>
    <t>Расходы, связанные с предоставлением средств субсидий в целях возмещения затрат, связанных с организацией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</si>
  <si>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9920004</t>
  </si>
  <si>
    <t>БЛАГОУСТРОЙСТВО</t>
  </si>
  <si>
    <t>9920005</t>
  </si>
  <si>
    <t>Расходы, связанные с реализацией мероприятий по установке, содержанию и ремонту ограждений газонов</t>
  </si>
  <si>
    <t>9920007</t>
  </si>
  <si>
    <t>9920008</t>
  </si>
  <si>
    <t>9920009</t>
  </si>
  <si>
    <t>9920010</t>
  </si>
  <si>
    <t>Расходы, связанные с реализацией мероприятий по озеленению территорий зеленых насаждений внутриквартального озеленения, в том числе организации работ по компенсационному озеленению, содержанию территорий зеленых насаждений внутриквартального озеленения, ремонту расположенных на них объектов зеленых насаждений, защите зеленых насаждений на указанных территориях</t>
  </si>
  <si>
    <t>9920011</t>
  </si>
  <si>
    <t>9920024</t>
  </si>
  <si>
    <t>Расходы, связаные с реализацией мероприятий по организации учета зеленых насаждений внутриквартального озеленения на территории муниципального образования</t>
  </si>
  <si>
    <t>9920012</t>
  </si>
  <si>
    <t>Расходы, связанные с реализацией мероприятий по созданию зон отдыха, в том числе обустройству и содержанию территорий детских площадок</t>
  </si>
  <si>
    <t>9920013</t>
  </si>
  <si>
    <t>Расходы, связанные с реализацией мероприятий по обустройству и содержанию территорий спортивных площадок</t>
  </si>
  <si>
    <t>9920014</t>
  </si>
  <si>
    <t>Расходы, связанные с разработкой проектно-сметной документации текущего ремонта (восстановления) дворовы территорий</t>
  </si>
  <si>
    <t>ОБРАЗОВАНИЕ</t>
  </si>
  <si>
    <t>Профессиональная подготовка, переподготовка и повышение квалификации</t>
  </si>
  <si>
    <t>Расходы по 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</si>
  <si>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9920015</t>
  </si>
  <si>
    <t>Расходы, связанные с реализацией мероприятий по проведению работ по военно-патриотическому воспитанию граждан</t>
  </si>
  <si>
    <t>9920016</t>
  </si>
  <si>
    <t>КУЛЬТУРА, КИНЕМАТОГРАФИЯ</t>
  </si>
  <si>
    <t>КУЛЬТУРА</t>
  </si>
  <si>
    <t>9920017</t>
  </si>
  <si>
    <t>Расходы, связанные  с реализацией мероприятий по организации и проведению досуговых мероприятий для жителей муниципального образования</t>
  </si>
  <si>
    <t>Расходы, связанные с реализацией мероприятий по организации и проведению местных и участию в организации и проведении городских праздничных и иных зрелищных мероприятий</t>
  </si>
  <si>
    <t>9920018</t>
  </si>
  <si>
    <t>СОЦИАЛЬНАЯ ПОЛИТИКА</t>
  </si>
  <si>
    <t>Социальное обслуживание населения</t>
  </si>
  <si>
    <t>Расходы на выплату ежемесячной доплаты к пенсии лицам, замещавшим муниципальные должности и должности муниципальной службы в органах местного самоуправления муниципального образования</t>
  </si>
  <si>
    <t>9920019</t>
  </si>
  <si>
    <t>Социальное обеспечение и иные выплаты населению</t>
  </si>
  <si>
    <t>Охрана семьи и детства</t>
  </si>
  <si>
    <t>9938031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</si>
  <si>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</si>
  <si>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</si>
  <si>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9938032</t>
  </si>
  <si>
    <t>9938033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</si>
  <si>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</si>
  <si>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ФИЗИЧЕСКАЯ КУЛЬТУРА  И СПОРТ</t>
  </si>
  <si>
    <t>Расходы, связанные с реализацией мероприятий по обеспечению условий для развития на территории муниципального образования физической культуры и массового спорта, организации и проведения официальных физкультурных мероприятий, физкультурно-оздоровительных мероприятий муниципального образования</t>
  </si>
  <si>
    <t>9920020</t>
  </si>
  <si>
    <t>СРЕДСТВА  МАССОВОЙ ИНФОРМАЦИИ</t>
  </si>
  <si>
    <t>Расходы, связанные с реализацией мероприятий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информации</t>
  </si>
  <si>
    <t>9920021</t>
  </si>
  <si>
    <t>МУНИЦИПАЛЬНЫЙ СОВЕТ МУНИЦИПАЛЬНОГО ОБРАЗОВАНИЯ МУНИЦИПАЛЬНЫЙ ОКРУГ №7 (987)</t>
  </si>
  <si>
    <t>Расходы на содержание главы муниципального образования</t>
  </si>
  <si>
    <t>9910001</t>
  </si>
  <si>
    <t>Расходы на обеспечение деятельности аппарата представительного органа муниципального образования</t>
  </si>
  <si>
    <t>9910003</t>
  </si>
  <si>
    <t>Утверждено на год (тыс.руб.)</t>
  </si>
  <si>
    <t>Исполнено (тыс.руб.)</t>
  </si>
  <si>
    <t>Исполнено всего (тыс.руб.)</t>
  </si>
  <si>
    <t>Наименование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</si>
  <si>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</si>
  <si>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</si>
  <si>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</si>
  <si>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</si>
  <si>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000 01 05 00 00 00 0000 500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</si>
  <si>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</si>
  <si>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</si>
  <si>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000 01 05 02 00 00 0000 500</t>
  </si>
  <si>
    <t>000 01 05 02 01 00 0000 510</t>
  </si>
  <si>
    <t>924 01 05 02 01 03 0000 510</t>
  </si>
  <si>
    <t>000 01 05 00 00 00 0000 600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</si>
  <si>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</si>
  <si>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</si>
  <si>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</si>
  <si>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</si>
  <si>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000 01 05 02 00 00 0000 600</t>
  </si>
  <si>
    <t>000 01 05 02 01 00 0000 610</t>
  </si>
  <si>
    <t>924 01 05 02 01 03 0000 610</t>
  </si>
  <si>
    <t>1. Доходы</t>
  </si>
  <si>
    <t>2. Расходы</t>
  </si>
  <si>
    <t xml:space="preserve">3. Источники финансирования дефицита бюджета </t>
  </si>
  <si>
    <t>Глава местной администрации МО МО №7                А.А.Гоголкин</t>
  </si>
  <si>
    <t>Главный бухгалтер                                               Ю.Е.Григорьева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</si>
  <si>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</si>
  <si>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</si>
  <si>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</si>
  <si>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Средства, составляющие восстановительную стоимость зеленых насаждений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</si>
  <si>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867 1 13 00000 00 0000 000</t>
  </si>
  <si>
    <t>867 1 13 02000 00 0000 130</t>
  </si>
  <si>
    <t>867 1 13 02993 03 0000 130</t>
  </si>
  <si>
    <t>867 1 13 02993 03 0100 130</t>
  </si>
  <si>
    <t>Денежные взыскания (штрафы) за нарушение законодательства Российской Федерации о  контрактной системе в сфере закупок товаров, работ, услуг для обеспечения государственных и муниципальных нужд</t>
  </si>
  <si>
    <t>161 1 16 33000 00 0000 140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</si>
  <si>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внутригородских муниципальных образований городов федерального значения</t>
  </si>
  <si>
    <t>161 1 16 33030 03 0000 140</t>
  </si>
  <si>
    <t xml:space="preserve">Отчет об исполнении  местного бюджета муниципального образования муниципальный округ №7  за 9 месяцев 2015г. </t>
  </si>
  <si>
    <t>5. Отчет о расходовании средств резервного фонда местной администрации на 01.10.2015г.</t>
  </si>
  <si>
    <t>4.Отчет о численности муниципальных служащих и работников муниципального учреждения  и фактических затратах на их денежное содержание в  9 месяцев 2015 г.</t>
  </si>
  <si>
    <t>Выполнено на 01.10.15 г.</t>
  </si>
  <si>
    <t>Отчет об исполнении местного бюджета муниципального образования муниципальный округ №7 за 9  месяцев 2015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</si>
</sst>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_р_._-;\-* #,##0_р_._-;_-* &quot;-&quot;??_р_._-;_-@_-"/>
    <numFmt numFmtId="172" formatCode="0.00;[Red]0.00"/>
    <numFmt numFmtId="173" formatCode="0.0"/>
    <numFmt numFmtId="174" formatCode="0.0%"/>
    <numFmt numFmtId="175" formatCode="#,##0.0"/>
  </numFmts>
  <fonts count="5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wrapText="1"/>
    </xf>
    <xf numFmtId="0" fontId="53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5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wrapText="1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left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73" fontId="14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2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2" fontId="8" fillId="0" borderId="10" xfId="0" applyNumberFormat="1" applyFont="1" applyBorder="1" applyAlignment="1">
      <alignment/>
    </xf>
    <xf numFmtId="173" fontId="8" fillId="0" borderId="1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Alignment="1">
      <alignment/>
    </xf>
    <xf numFmtId="173" fontId="9" fillId="0" borderId="10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173" fontId="8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75" fontId="9" fillId="0" borderId="10" xfId="0" applyNumberFormat="1" applyFont="1" applyBorder="1" applyAlignment="1">
      <alignment horizontal="center"/>
    </xf>
    <xf numFmtId="175" fontId="8" fillId="0" borderId="10" xfId="0" applyNumberFormat="1" applyFont="1" applyBorder="1" applyAlignment="1">
      <alignment horizontal="center"/>
    </xf>
    <xf numFmtId="173" fontId="9" fillId="0" borderId="10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49" fontId="53" fillId="0" borderId="10" xfId="0" applyNumberFormat="1" applyFont="1" applyBorder="1" applyAlignment="1">
      <alignment horizontal="left" wrapText="1"/>
    </xf>
    <xf numFmtId="49" fontId="53" fillId="0" borderId="10" xfId="0" applyNumberFormat="1" applyFont="1" applyBorder="1" applyAlignment="1">
      <alignment wrapText="1"/>
    </xf>
    <xf numFmtId="175" fontId="9" fillId="0" borderId="10" xfId="0" applyNumberFormat="1" applyFont="1" applyFill="1" applyBorder="1" applyAlignment="1">
      <alignment horizontal="center"/>
    </xf>
    <xf numFmtId="175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wrapText="1"/>
    </xf>
    <xf numFmtId="49" fontId="15" fillId="0" borderId="0" xfId="0" applyNumberFormat="1" applyFont="1" applyAlignment="1">
      <alignment/>
    </xf>
    <xf numFmtId="175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left" vertical="center"/>
    </xf>
    <xf numFmtId="49" fontId="0" fillId="0" borderId="0" xfId="0" applyNumberFormat="1" applyAlignment="1">
      <alignment wrapText="1"/>
    </xf>
    <xf numFmtId="49" fontId="18" fillId="0" borderId="0" xfId="0" applyNumberFormat="1" applyFont="1" applyAlignment="1">
      <alignment wrapText="1"/>
    </xf>
    <xf numFmtId="0" fontId="9" fillId="32" borderId="10" xfId="0" applyFont="1" applyFill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175" fontId="8" fillId="32" borderId="10" xfId="0" applyNumberFormat="1" applyFont="1" applyFill="1" applyBorder="1" applyAlignment="1">
      <alignment horizontal="center"/>
    </xf>
    <xf numFmtId="173" fontId="8" fillId="32" borderId="10" xfId="0" applyNumberFormat="1" applyFont="1" applyFill="1" applyBorder="1" applyAlignment="1">
      <alignment horizontal="center" wrapText="1"/>
    </xf>
    <xf numFmtId="175" fontId="9" fillId="32" borderId="10" xfId="0" applyNumberFormat="1" applyFont="1" applyFill="1" applyBorder="1" applyAlignment="1">
      <alignment horizontal="center"/>
    </xf>
    <xf numFmtId="173" fontId="9" fillId="32" borderId="1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0" fontId="9" fillId="32" borderId="1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49" fontId="16" fillId="0" borderId="0" xfId="0" applyNumberFormat="1" applyFont="1" applyAlignment="1">
      <alignment horizontal="center" wrapText="1"/>
    </xf>
    <xf numFmtId="49" fontId="18" fillId="0" borderId="0" xfId="0" applyNumberFormat="1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49" fontId="8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49" fontId="8" fillId="0" borderId="14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zoomScale="76" zoomScaleNormal="76" zoomScalePageLayoutView="0" workbookViewId="0" topLeftCell="A1">
      <selection activeCell="K25" sqref="K25"/>
    </sheetView>
  </sheetViews>
  <sheetFormatPr defaultColWidth="9.00390625" defaultRowHeight="12.75"/>
  <cols>
    <col min="1" max="1" width="115.125" style="0" customWidth="1"/>
    <col min="2" max="2" width="27.00390625" style="2" customWidth="1"/>
    <col min="3" max="3" width="14.25390625" style="7" customWidth="1"/>
    <col min="4" max="4" width="11.875" style="15" customWidth="1"/>
    <col min="5" max="5" width="13.75390625" style="0" customWidth="1"/>
  </cols>
  <sheetData>
    <row r="1" spans="1:5" ht="15.75">
      <c r="A1" s="106" t="s">
        <v>303</v>
      </c>
      <c r="B1" s="106"/>
      <c r="C1" s="106"/>
      <c r="D1" s="106"/>
      <c r="E1" s="106"/>
    </row>
    <row r="2" spans="1:8" ht="15.75" customHeight="1">
      <c r="A2" s="106" t="s">
        <v>286</v>
      </c>
      <c r="B2" s="106"/>
      <c r="C2" s="106"/>
      <c r="D2" s="106"/>
      <c r="E2" s="106"/>
      <c r="F2" s="3"/>
      <c r="G2" s="3"/>
      <c r="H2" s="3"/>
    </row>
    <row r="3" spans="1:8" ht="26.25" customHeight="1">
      <c r="A3" s="10" t="s">
        <v>3</v>
      </c>
      <c r="B3" s="10" t="s">
        <v>0</v>
      </c>
      <c r="C3" s="11" t="s">
        <v>264</v>
      </c>
      <c r="D3" s="78" t="s">
        <v>265</v>
      </c>
      <c r="E3" s="79" t="s">
        <v>94</v>
      </c>
      <c r="F3" s="3"/>
      <c r="G3" s="3"/>
      <c r="H3" s="3"/>
    </row>
    <row r="4" spans="1:8" ht="16.5" customHeight="1">
      <c r="A4" s="80" t="s">
        <v>4</v>
      </c>
      <c r="B4" s="10"/>
      <c r="C4" s="92">
        <f>C5+C48</f>
        <v>73687.8</v>
      </c>
      <c r="D4" s="92">
        <f>D5+D48</f>
        <v>57063.3</v>
      </c>
      <c r="E4" s="73">
        <f>D4/C4%</f>
        <v>77.43927760090544</v>
      </c>
      <c r="F4" s="3"/>
      <c r="G4" s="3"/>
      <c r="H4" s="3"/>
    </row>
    <row r="5" spans="1:8" ht="12.75">
      <c r="A5" s="23" t="s">
        <v>39</v>
      </c>
      <c r="B5" s="24" t="s">
        <v>5</v>
      </c>
      <c r="C5" s="88">
        <f>C6+C20+C27+C43+C23</f>
        <v>61599.200000000004</v>
      </c>
      <c r="D5" s="88">
        <f>D6+D20+D27+D43+D23</f>
        <v>48272</v>
      </c>
      <c r="E5" s="73">
        <f aca="true" t="shared" si="0" ref="E5:E61">D5/C5%</f>
        <v>78.36465408641669</v>
      </c>
      <c r="F5" s="3"/>
      <c r="G5" s="3"/>
      <c r="H5" s="3"/>
    </row>
    <row r="6" spans="1:8" ht="12.75">
      <c r="A6" s="23" t="s">
        <v>40</v>
      </c>
      <c r="B6" s="24" t="s">
        <v>6</v>
      </c>
      <c r="C6" s="88">
        <f>C7+C15+C18</f>
        <v>43550</v>
      </c>
      <c r="D6" s="88">
        <f>D7+D15+D18</f>
        <v>32681.499999999996</v>
      </c>
      <c r="E6" s="73">
        <f t="shared" si="0"/>
        <v>75.04362801377727</v>
      </c>
      <c r="F6" s="3"/>
      <c r="G6" s="3"/>
      <c r="H6" s="3"/>
    </row>
    <row r="7" spans="1:8" ht="12.75">
      <c r="A7" s="64" t="s">
        <v>10</v>
      </c>
      <c r="B7" s="24" t="s">
        <v>95</v>
      </c>
      <c r="C7" s="88">
        <f>C8+C11+C14</f>
        <v>30600</v>
      </c>
      <c r="D7" s="88">
        <f>D8+D11+D14</f>
        <v>23184.899999999998</v>
      </c>
      <c r="E7" s="73">
        <f t="shared" si="0"/>
        <v>75.76764705882353</v>
      </c>
      <c r="F7" s="3"/>
      <c r="G7" s="3"/>
      <c r="H7" s="3"/>
    </row>
    <row r="8" spans="1:8" ht="14.25" customHeight="1">
      <c r="A8" s="33" t="s">
        <v>38</v>
      </c>
      <c r="B8" s="34" t="s">
        <v>184</v>
      </c>
      <c r="C8" s="89">
        <f>C9+C10</f>
        <v>22500</v>
      </c>
      <c r="D8" s="89">
        <f>D9+D10</f>
        <v>15742.6</v>
      </c>
      <c r="E8" s="77">
        <f t="shared" si="0"/>
        <v>69.96711111111111</v>
      </c>
      <c r="F8" s="3"/>
      <c r="G8" s="3"/>
      <c r="H8" s="3"/>
    </row>
    <row r="9" spans="1:8" ht="14.25" customHeight="1">
      <c r="A9" s="33" t="s">
        <v>38</v>
      </c>
      <c r="B9" s="34" t="s">
        <v>44</v>
      </c>
      <c r="C9" s="89">
        <v>22500</v>
      </c>
      <c r="D9" s="82">
        <v>15775.5</v>
      </c>
      <c r="E9" s="77">
        <f t="shared" si="0"/>
        <v>70.11333333333333</v>
      </c>
      <c r="F9" s="3"/>
      <c r="G9" s="3"/>
      <c r="H9" s="3"/>
    </row>
    <row r="10" spans="1:8" ht="15" customHeight="1">
      <c r="A10" s="33" t="s">
        <v>41</v>
      </c>
      <c r="B10" s="34" t="s">
        <v>45</v>
      </c>
      <c r="C10" s="89">
        <v>0</v>
      </c>
      <c r="D10" s="82">
        <v>-32.9</v>
      </c>
      <c r="E10" s="77"/>
      <c r="F10" s="3"/>
      <c r="G10" s="3"/>
      <c r="H10" s="3"/>
    </row>
    <row r="11" spans="1:8" ht="12.75" customHeight="1">
      <c r="A11" s="33" t="s">
        <v>36</v>
      </c>
      <c r="B11" s="34" t="s">
        <v>185</v>
      </c>
      <c r="C11" s="89">
        <f>C12+C13</f>
        <v>5900</v>
      </c>
      <c r="D11" s="89">
        <f>D12+D13</f>
        <v>5742.7</v>
      </c>
      <c r="E11" s="77">
        <f t="shared" si="0"/>
        <v>97.33389830508474</v>
      </c>
      <c r="F11" s="3"/>
      <c r="G11" s="3"/>
      <c r="H11" s="3"/>
    </row>
    <row r="12" spans="1:8" ht="15.75" customHeight="1">
      <c r="A12" s="33" t="s">
        <v>36</v>
      </c>
      <c r="B12" s="34" t="s">
        <v>46</v>
      </c>
      <c r="C12" s="89">
        <v>5900</v>
      </c>
      <c r="D12" s="82">
        <v>5743.9</v>
      </c>
      <c r="E12" s="77">
        <f t="shared" si="0"/>
        <v>97.3542372881356</v>
      </c>
      <c r="F12" s="3"/>
      <c r="G12" s="3"/>
      <c r="H12" s="3"/>
    </row>
    <row r="13" spans="1:8" ht="26.25" customHeight="1">
      <c r="A13" s="33" t="s">
        <v>42</v>
      </c>
      <c r="B13" s="34" t="s">
        <v>47</v>
      </c>
      <c r="C13" s="89">
        <v>0</v>
      </c>
      <c r="D13" s="82">
        <v>-1.2</v>
      </c>
      <c r="E13" s="77"/>
      <c r="F13" s="3"/>
      <c r="G13" s="3"/>
      <c r="H13" s="3"/>
    </row>
    <row r="14" spans="1:8" ht="12.75" customHeight="1">
      <c r="A14" s="33" t="s">
        <v>43</v>
      </c>
      <c r="B14" s="34" t="s">
        <v>48</v>
      </c>
      <c r="C14" s="98">
        <v>2200</v>
      </c>
      <c r="D14" s="98">
        <v>1699.6</v>
      </c>
      <c r="E14" s="99">
        <f t="shared" si="0"/>
        <v>77.25454545454545</v>
      </c>
      <c r="F14" s="3"/>
      <c r="G14" s="3"/>
      <c r="H14" s="3"/>
    </row>
    <row r="15" spans="1:8" ht="14.25" customHeight="1">
      <c r="A15" s="23" t="s">
        <v>49</v>
      </c>
      <c r="B15" s="24" t="s">
        <v>186</v>
      </c>
      <c r="C15" s="100">
        <f>C16+C17</f>
        <v>12450</v>
      </c>
      <c r="D15" s="100">
        <f>D16+D17</f>
        <v>8699.4</v>
      </c>
      <c r="E15" s="101">
        <f t="shared" si="0"/>
        <v>69.87469879518072</v>
      </c>
      <c r="F15" s="3"/>
      <c r="G15" s="3"/>
      <c r="H15" s="3"/>
    </row>
    <row r="16" spans="1:8" ht="13.5" customHeight="1">
      <c r="A16" s="30" t="s">
        <v>49</v>
      </c>
      <c r="B16" s="34" t="s">
        <v>50</v>
      </c>
      <c r="C16" s="98">
        <v>12450</v>
      </c>
      <c r="D16" s="98">
        <v>8673.3</v>
      </c>
      <c r="E16" s="99">
        <f t="shared" si="0"/>
        <v>69.66506024096385</v>
      </c>
      <c r="F16" s="3"/>
      <c r="G16" s="3"/>
      <c r="H16" s="3"/>
    </row>
    <row r="17" spans="1:8" ht="15" customHeight="1">
      <c r="A17" s="30" t="s">
        <v>52</v>
      </c>
      <c r="B17" s="34" t="s">
        <v>51</v>
      </c>
      <c r="C17" s="98">
        <v>0</v>
      </c>
      <c r="D17" s="98">
        <v>26.1</v>
      </c>
      <c r="E17" s="99"/>
      <c r="F17" s="3"/>
      <c r="G17" s="3"/>
      <c r="H17" s="3"/>
    </row>
    <row r="18" spans="1:8" ht="15" customHeight="1">
      <c r="A18" s="30" t="s">
        <v>181</v>
      </c>
      <c r="B18" s="34" t="s">
        <v>180</v>
      </c>
      <c r="C18" s="98">
        <f>C19</f>
        <v>500</v>
      </c>
      <c r="D18" s="98">
        <f>D19</f>
        <v>797.2</v>
      </c>
      <c r="E18" s="99">
        <f t="shared" si="0"/>
        <v>159.44</v>
      </c>
      <c r="F18" s="3"/>
      <c r="G18" s="3"/>
      <c r="H18" s="3"/>
    </row>
    <row r="19" spans="1:8" ht="14.25" customHeight="1">
      <c r="A19" s="30" t="s">
        <v>187</v>
      </c>
      <c r="B19" s="34" t="s">
        <v>182</v>
      </c>
      <c r="C19" s="98">
        <v>500</v>
      </c>
      <c r="D19" s="98">
        <v>797.2</v>
      </c>
      <c r="E19" s="99">
        <f t="shared" si="0"/>
        <v>159.44</v>
      </c>
      <c r="F19" s="3"/>
      <c r="G19" s="3"/>
      <c r="H19" s="3"/>
    </row>
    <row r="20" spans="1:5" s="74" customFormat="1" ht="12.75">
      <c r="A20" s="23" t="s">
        <v>53</v>
      </c>
      <c r="B20" s="24" t="s">
        <v>11</v>
      </c>
      <c r="C20" s="100">
        <f>C21</f>
        <v>15271.6</v>
      </c>
      <c r="D20" s="100">
        <f>D21</f>
        <v>11955.7</v>
      </c>
      <c r="E20" s="101">
        <f t="shared" si="0"/>
        <v>78.28714738468791</v>
      </c>
    </row>
    <row r="21" spans="1:8" ht="12" customHeight="1">
      <c r="A21" s="23" t="s">
        <v>1</v>
      </c>
      <c r="B21" s="24" t="s">
        <v>27</v>
      </c>
      <c r="C21" s="100">
        <f>C22</f>
        <v>15271.6</v>
      </c>
      <c r="D21" s="100">
        <f>D22</f>
        <v>11955.7</v>
      </c>
      <c r="E21" s="101">
        <f t="shared" si="0"/>
        <v>78.28714738468791</v>
      </c>
      <c r="F21" s="3"/>
      <c r="G21" s="3"/>
      <c r="H21" s="3"/>
    </row>
    <row r="22" spans="1:8" ht="26.25" customHeight="1">
      <c r="A22" s="30" t="s">
        <v>188</v>
      </c>
      <c r="B22" s="34" t="s">
        <v>2</v>
      </c>
      <c r="C22" s="98">
        <v>15271.6</v>
      </c>
      <c r="D22" s="98">
        <v>11955.7</v>
      </c>
      <c r="E22" s="99">
        <f t="shared" si="0"/>
        <v>78.28714738468791</v>
      </c>
      <c r="F22" s="3"/>
      <c r="G22" s="3"/>
      <c r="H22" s="3"/>
    </row>
    <row r="23" spans="1:5" s="74" customFormat="1" ht="16.5" customHeight="1">
      <c r="A23" s="23" t="s">
        <v>291</v>
      </c>
      <c r="B23" s="24" t="s">
        <v>295</v>
      </c>
      <c r="C23" s="88">
        <f aca="true" t="shared" si="1" ref="C23:D25">C24</f>
        <v>354.3</v>
      </c>
      <c r="D23" s="88">
        <f t="shared" si="1"/>
        <v>397.5</v>
      </c>
      <c r="E23" s="73">
        <f>D23/C23%</f>
        <v>112.1930567315834</v>
      </c>
    </row>
    <row r="24" spans="1:8" ht="13.5" customHeight="1">
      <c r="A24" s="30" t="s">
        <v>292</v>
      </c>
      <c r="B24" s="34" t="s">
        <v>296</v>
      </c>
      <c r="C24" s="89">
        <f t="shared" si="1"/>
        <v>354.3</v>
      </c>
      <c r="D24" s="89">
        <f t="shared" si="1"/>
        <v>397.5</v>
      </c>
      <c r="E24" s="73">
        <f>D24/C24%</f>
        <v>112.1930567315834</v>
      </c>
      <c r="F24" s="3"/>
      <c r="G24" s="3"/>
      <c r="H24" s="3"/>
    </row>
    <row r="25" spans="1:8" ht="12.75" customHeight="1">
      <c r="A25" s="30" t="s">
        <v>293</v>
      </c>
      <c r="B25" s="34" t="s">
        <v>297</v>
      </c>
      <c r="C25" s="89">
        <f t="shared" si="1"/>
        <v>354.3</v>
      </c>
      <c r="D25" s="89">
        <f t="shared" si="1"/>
        <v>397.5</v>
      </c>
      <c r="E25" s="73">
        <f>D25/C25%</f>
        <v>112.1930567315834</v>
      </c>
      <c r="F25" s="3"/>
      <c r="G25" s="3"/>
      <c r="H25" s="3"/>
    </row>
    <row r="26" spans="1:8" ht="26.25" customHeight="1">
      <c r="A26" s="30" t="s">
        <v>294</v>
      </c>
      <c r="B26" s="34" t="s">
        <v>298</v>
      </c>
      <c r="C26" s="89">
        <v>354.3</v>
      </c>
      <c r="D26" s="82">
        <v>397.5</v>
      </c>
      <c r="E26" s="73">
        <f>D26/C26%</f>
        <v>112.1930567315834</v>
      </c>
      <c r="F26" s="3"/>
      <c r="G26" s="3"/>
      <c r="H26" s="3"/>
    </row>
    <row r="27" spans="1:5" s="74" customFormat="1" ht="15" customHeight="1">
      <c r="A27" s="23" t="s">
        <v>54</v>
      </c>
      <c r="B27" s="24" t="s">
        <v>12</v>
      </c>
      <c r="C27" s="88">
        <f>C30+C39+C28</f>
        <v>2423.3</v>
      </c>
      <c r="D27" s="88">
        <v>3237.3</v>
      </c>
      <c r="E27" s="73">
        <f t="shared" si="0"/>
        <v>133.59055832955062</v>
      </c>
    </row>
    <row r="28" spans="1:5" s="61" customFormat="1" ht="24.75" customHeight="1">
      <c r="A28" s="30" t="s">
        <v>299</v>
      </c>
      <c r="B28" s="34" t="s">
        <v>300</v>
      </c>
      <c r="C28" s="89">
        <f>C29</f>
        <v>214</v>
      </c>
      <c r="D28" s="89">
        <f>D29</f>
        <v>172.3</v>
      </c>
      <c r="E28" s="73">
        <f t="shared" si="0"/>
        <v>80.51401869158879</v>
      </c>
    </row>
    <row r="29" spans="1:5" s="61" customFormat="1" ht="23.25" customHeight="1">
      <c r="A29" s="30" t="s">
        <v>301</v>
      </c>
      <c r="B29" s="34" t="s">
        <v>302</v>
      </c>
      <c r="C29" s="89">
        <v>214</v>
      </c>
      <c r="D29" s="89">
        <v>172.3</v>
      </c>
      <c r="E29" s="73">
        <f t="shared" si="0"/>
        <v>80.51401869158879</v>
      </c>
    </row>
    <row r="30" spans="1:8" ht="24.75" customHeight="1">
      <c r="A30" s="65" t="s">
        <v>28</v>
      </c>
      <c r="B30" s="34" t="s">
        <v>13</v>
      </c>
      <c r="C30" s="89">
        <v>449.3</v>
      </c>
      <c r="D30" s="82">
        <v>432.6</v>
      </c>
      <c r="E30" s="77">
        <f t="shared" si="0"/>
        <v>96.28310705541953</v>
      </c>
      <c r="F30" s="3"/>
      <c r="G30" s="3"/>
      <c r="H30" s="3"/>
    </row>
    <row r="31" spans="1:8" ht="31.5" customHeight="1" hidden="1">
      <c r="A31" s="65" t="s">
        <v>55</v>
      </c>
      <c r="B31" s="24" t="s">
        <v>71</v>
      </c>
      <c r="C31" s="89">
        <f>C32</f>
        <v>0</v>
      </c>
      <c r="D31" s="82"/>
      <c r="E31" s="73" t="e">
        <f t="shared" si="0"/>
        <v>#DIV/0!</v>
      </c>
      <c r="F31" s="3"/>
      <c r="G31" s="3"/>
      <c r="H31" s="3"/>
    </row>
    <row r="32" spans="1:8" ht="31.5" customHeight="1" hidden="1">
      <c r="A32" s="65" t="s">
        <v>56</v>
      </c>
      <c r="B32" s="34" t="s">
        <v>72</v>
      </c>
      <c r="C32" s="89">
        <v>0</v>
      </c>
      <c r="D32" s="82"/>
      <c r="E32" s="73" t="e">
        <f t="shared" si="0"/>
        <v>#DIV/0!</v>
      </c>
      <c r="F32" s="3"/>
      <c r="G32" s="3"/>
      <c r="H32" s="3"/>
    </row>
    <row r="33" spans="1:8" ht="28.5" customHeight="1" hidden="1">
      <c r="A33" s="65" t="s">
        <v>57</v>
      </c>
      <c r="B33" s="24" t="s">
        <v>73</v>
      </c>
      <c r="C33" s="88">
        <f>C34</f>
        <v>0</v>
      </c>
      <c r="D33" s="81"/>
      <c r="E33" s="73" t="e">
        <f t="shared" si="0"/>
        <v>#DIV/0!</v>
      </c>
      <c r="F33" s="3"/>
      <c r="G33" s="3"/>
      <c r="H33" s="3"/>
    </row>
    <row r="34" spans="1:8" ht="51" customHeight="1" hidden="1">
      <c r="A34" s="65" t="s">
        <v>58</v>
      </c>
      <c r="B34" s="34" t="s">
        <v>74</v>
      </c>
      <c r="C34" s="89">
        <v>0</v>
      </c>
      <c r="D34" s="82"/>
      <c r="E34" s="73" t="e">
        <f t="shared" si="0"/>
        <v>#DIV/0!</v>
      </c>
      <c r="F34" s="3"/>
      <c r="G34" s="3"/>
      <c r="H34" s="3"/>
    </row>
    <row r="35" spans="1:8" ht="51" customHeight="1" hidden="1">
      <c r="A35" s="65" t="s">
        <v>59</v>
      </c>
      <c r="B35" s="24" t="s">
        <v>75</v>
      </c>
      <c r="C35" s="89">
        <f>C36</f>
        <v>0</v>
      </c>
      <c r="D35" s="82"/>
      <c r="E35" s="73" t="e">
        <f t="shared" si="0"/>
        <v>#DIV/0!</v>
      </c>
      <c r="F35" s="3"/>
      <c r="G35" s="3"/>
      <c r="H35" s="3"/>
    </row>
    <row r="36" spans="1:8" ht="51" customHeight="1" hidden="1">
      <c r="A36" s="65" t="s">
        <v>60</v>
      </c>
      <c r="B36" s="34" t="s">
        <v>76</v>
      </c>
      <c r="C36" s="89">
        <v>0</v>
      </c>
      <c r="D36" s="82"/>
      <c r="E36" s="73" t="e">
        <f t="shared" si="0"/>
        <v>#DIV/0!</v>
      </c>
      <c r="F36" s="3"/>
      <c r="G36" s="3"/>
      <c r="H36" s="3"/>
    </row>
    <row r="37" spans="1:8" ht="51" customHeight="1" hidden="1">
      <c r="A37" s="30" t="s">
        <v>61</v>
      </c>
      <c r="B37" s="24" t="s">
        <v>77</v>
      </c>
      <c r="C37" s="89">
        <f>C38</f>
        <v>0</v>
      </c>
      <c r="D37" s="82"/>
      <c r="E37" s="73" t="e">
        <f t="shared" si="0"/>
        <v>#DIV/0!</v>
      </c>
      <c r="F37" s="3"/>
      <c r="G37" s="3"/>
      <c r="H37" s="3"/>
    </row>
    <row r="38" spans="1:8" ht="51" customHeight="1" hidden="1">
      <c r="A38" s="30" t="s">
        <v>62</v>
      </c>
      <c r="B38" s="34" t="s">
        <v>93</v>
      </c>
      <c r="C38" s="89">
        <v>0</v>
      </c>
      <c r="D38" s="82"/>
      <c r="E38" s="73" t="e">
        <f t="shared" si="0"/>
        <v>#DIV/0!</v>
      </c>
      <c r="F38" s="3"/>
      <c r="G38" s="3"/>
      <c r="H38" s="3"/>
    </row>
    <row r="39" spans="1:5" s="74" customFormat="1" ht="11.25" customHeight="1">
      <c r="A39" s="23" t="s">
        <v>30</v>
      </c>
      <c r="B39" s="24" t="s">
        <v>29</v>
      </c>
      <c r="C39" s="88">
        <f>C40</f>
        <v>1760</v>
      </c>
      <c r="D39" s="88">
        <f>D40</f>
        <v>2598.1</v>
      </c>
      <c r="E39" s="73">
        <f t="shared" si="0"/>
        <v>147.61931818181816</v>
      </c>
    </row>
    <row r="40" spans="1:8" ht="26.25" customHeight="1">
      <c r="A40" s="65" t="s">
        <v>189</v>
      </c>
      <c r="B40" s="34" t="s">
        <v>7</v>
      </c>
      <c r="C40" s="89">
        <f>C41+C42</f>
        <v>1760</v>
      </c>
      <c r="D40" s="89">
        <f>D41+D42</f>
        <v>2598.1</v>
      </c>
      <c r="E40" s="77">
        <f t="shared" si="0"/>
        <v>147.61931818181816</v>
      </c>
      <c r="F40" s="3"/>
      <c r="G40" s="3"/>
      <c r="H40" s="3"/>
    </row>
    <row r="41" spans="1:8" ht="27.75" customHeight="1">
      <c r="A41" s="30" t="s">
        <v>63</v>
      </c>
      <c r="B41" s="34" t="s">
        <v>78</v>
      </c>
      <c r="C41" s="89">
        <v>1700</v>
      </c>
      <c r="D41" s="82">
        <v>2565.5</v>
      </c>
      <c r="E41" s="77">
        <f t="shared" si="0"/>
        <v>150.91176470588235</v>
      </c>
      <c r="F41" s="3"/>
      <c r="G41" s="3"/>
      <c r="H41" s="3"/>
    </row>
    <row r="42" spans="1:8" ht="24.75" customHeight="1">
      <c r="A42" s="30" t="s">
        <v>64</v>
      </c>
      <c r="B42" s="34" t="s">
        <v>79</v>
      </c>
      <c r="C42" s="89">
        <v>60</v>
      </c>
      <c r="D42" s="82">
        <v>32.6</v>
      </c>
      <c r="E42" s="77">
        <f t="shared" si="0"/>
        <v>54.333333333333336</v>
      </c>
      <c r="F42" s="3"/>
      <c r="G42" s="3"/>
      <c r="H42" s="3"/>
    </row>
    <row r="43" spans="1:8" ht="27" customHeight="1" hidden="1">
      <c r="A43" s="23" t="s">
        <v>65</v>
      </c>
      <c r="B43" s="24" t="s">
        <v>15</v>
      </c>
      <c r="C43" s="89">
        <v>0</v>
      </c>
      <c r="D43" s="82">
        <f>D44</f>
        <v>0</v>
      </c>
      <c r="E43" s="73"/>
      <c r="F43" s="3"/>
      <c r="G43" s="3"/>
      <c r="H43" s="3"/>
    </row>
    <row r="44" spans="1:7" s="1" customFormat="1" ht="24" customHeight="1" hidden="1">
      <c r="A44" s="23" t="s">
        <v>16</v>
      </c>
      <c r="B44" s="24" t="s">
        <v>19</v>
      </c>
      <c r="C44" s="89">
        <v>0</v>
      </c>
      <c r="D44" s="82">
        <f>D45</f>
        <v>0</v>
      </c>
      <c r="E44" s="73"/>
      <c r="F44" s="4"/>
      <c r="G44" s="4"/>
    </row>
    <row r="45" spans="1:7" s="1" customFormat="1" ht="30" customHeight="1" hidden="1">
      <c r="A45" s="30" t="s">
        <v>17</v>
      </c>
      <c r="B45" s="34" t="s">
        <v>82</v>
      </c>
      <c r="C45" s="89">
        <v>0</v>
      </c>
      <c r="D45" s="82">
        <v>0</v>
      </c>
      <c r="E45" s="73"/>
      <c r="F45" s="4"/>
      <c r="G45" s="4"/>
    </row>
    <row r="46" spans="1:7" s="1" customFormat="1" ht="22.5" customHeight="1" hidden="1">
      <c r="A46" s="23" t="s">
        <v>14</v>
      </c>
      <c r="B46" s="24" t="s">
        <v>20</v>
      </c>
      <c r="C46" s="82">
        <v>0</v>
      </c>
      <c r="D46" s="82">
        <f>D47</f>
        <v>0</v>
      </c>
      <c r="E46" s="73"/>
      <c r="F46" s="4"/>
      <c r="G46" s="4"/>
    </row>
    <row r="47" spans="1:7" s="1" customFormat="1" ht="27" customHeight="1" hidden="1">
      <c r="A47" s="30" t="s">
        <v>18</v>
      </c>
      <c r="B47" s="34" t="s">
        <v>83</v>
      </c>
      <c r="C47" s="82">
        <v>0</v>
      </c>
      <c r="D47" s="82"/>
      <c r="E47" s="73"/>
      <c r="F47" s="4"/>
      <c r="G47" s="4"/>
    </row>
    <row r="48" spans="1:7" s="1" customFormat="1" ht="15" customHeight="1">
      <c r="A48" s="23" t="s">
        <v>66</v>
      </c>
      <c r="B48" s="24" t="s">
        <v>22</v>
      </c>
      <c r="C48" s="81">
        <f>C49</f>
        <v>12088.599999999999</v>
      </c>
      <c r="D48" s="81">
        <f>D49</f>
        <v>8791.3</v>
      </c>
      <c r="E48" s="73">
        <f t="shared" si="0"/>
        <v>72.72388862233841</v>
      </c>
      <c r="F48" s="4"/>
      <c r="G48" s="4"/>
    </row>
    <row r="49" spans="1:7" s="76" customFormat="1" ht="16.5" customHeight="1">
      <c r="A49" s="23" t="s">
        <v>67</v>
      </c>
      <c r="B49" s="24" t="s">
        <v>21</v>
      </c>
      <c r="C49" s="81">
        <f>C50+C53</f>
        <v>12088.599999999999</v>
      </c>
      <c r="D49" s="81">
        <f>D50+D53</f>
        <v>8791.3</v>
      </c>
      <c r="E49" s="73">
        <f t="shared" si="0"/>
        <v>72.72388862233841</v>
      </c>
      <c r="F49" s="75"/>
      <c r="G49" s="75"/>
    </row>
    <row r="50" spans="1:7" s="1" customFormat="1" ht="12.75" hidden="1">
      <c r="A50" s="48" t="s">
        <v>23</v>
      </c>
      <c r="B50" s="56" t="s">
        <v>37</v>
      </c>
      <c r="C50" s="82">
        <f>C51</f>
        <v>0</v>
      </c>
      <c r="D50" s="82">
        <f>D51</f>
        <v>0</v>
      </c>
      <c r="E50" s="73"/>
      <c r="F50" s="4"/>
      <c r="G50" s="4"/>
    </row>
    <row r="51" spans="1:7" s="1" customFormat="1" ht="12.75" hidden="1">
      <c r="A51" s="66" t="s">
        <v>8</v>
      </c>
      <c r="B51" s="67" t="s">
        <v>31</v>
      </c>
      <c r="C51" s="82">
        <f>C52</f>
        <v>0</v>
      </c>
      <c r="D51" s="82">
        <f>D52</f>
        <v>0</v>
      </c>
      <c r="E51" s="73"/>
      <c r="F51" s="4"/>
      <c r="G51" s="4"/>
    </row>
    <row r="52" spans="1:7" s="1" customFormat="1" ht="12.75" hidden="1">
      <c r="A52" s="66" t="s">
        <v>9</v>
      </c>
      <c r="B52" s="67" t="s">
        <v>84</v>
      </c>
      <c r="C52" s="82"/>
      <c r="D52" s="82"/>
      <c r="E52" s="73"/>
      <c r="F52" s="4"/>
      <c r="G52" s="4"/>
    </row>
    <row r="53" spans="1:7" s="1" customFormat="1" ht="12.75">
      <c r="A53" s="23" t="s">
        <v>24</v>
      </c>
      <c r="B53" s="68" t="s">
        <v>80</v>
      </c>
      <c r="C53" s="82">
        <f>C54+C58</f>
        <v>12088.599999999999</v>
      </c>
      <c r="D53" s="82">
        <f>D54+D58</f>
        <v>8791.3</v>
      </c>
      <c r="E53" s="77">
        <f t="shared" si="0"/>
        <v>72.72388862233841</v>
      </c>
      <c r="F53" s="4"/>
      <c r="G53" s="4"/>
    </row>
    <row r="54" spans="1:7" s="1" customFormat="1" ht="12.75">
      <c r="A54" s="30" t="s">
        <v>25</v>
      </c>
      <c r="B54" s="34" t="s">
        <v>81</v>
      </c>
      <c r="C54" s="82">
        <f>C55</f>
        <v>2378.7999999999997</v>
      </c>
      <c r="D54" s="82">
        <f>D55</f>
        <v>1483.1</v>
      </c>
      <c r="E54" s="77">
        <f t="shared" si="0"/>
        <v>62.34656129140744</v>
      </c>
      <c r="F54" s="4"/>
      <c r="G54" s="4"/>
    </row>
    <row r="55" spans="1:7" s="1" customFormat="1" ht="22.5">
      <c r="A55" s="30" t="s">
        <v>190</v>
      </c>
      <c r="B55" s="34" t="s">
        <v>91</v>
      </c>
      <c r="C55" s="82">
        <f>C56+C57</f>
        <v>2378.7999999999997</v>
      </c>
      <c r="D55" s="82">
        <f>D56+D57</f>
        <v>1483.1</v>
      </c>
      <c r="E55" s="77">
        <f t="shared" si="0"/>
        <v>62.34656129140744</v>
      </c>
      <c r="F55" s="4"/>
      <c r="G55" s="4"/>
    </row>
    <row r="56" spans="1:7" s="1" customFormat="1" ht="24" customHeight="1">
      <c r="A56" s="30" t="s">
        <v>68</v>
      </c>
      <c r="B56" s="34" t="s">
        <v>85</v>
      </c>
      <c r="C56" s="82">
        <v>2373.2</v>
      </c>
      <c r="D56" s="82">
        <v>1477.5</v>
      </c>
      <c r="E56" s="77">
        <f t="shared" si="0"/>
        <v>62.25771110736559</v>
      </c>
      <c r="F56" s="4"/>
      <c r="G56" s="4"/>
    </row>
    <row r="57" spans="1:7" s="1" customFormat="1" ht="33.75">
      <c r="A57" s="30" t="s">
        <v>90</v>
      </c>
      <c r="B57" s="34" t="s">
        <v>86</v>
      </c>
      <c r="C57" s="82">
        <v>5.6</v>
      </c>
      <c r="D57" s="82">
        <v>5.6</v>
      </c>
      <c r="E57" s="77">
        <f t="shared" si="0"/>
        <v>100</v>
      </c>
      <c r="F57" s="4"/>
      <c r="G57" s="4"/>
    </row>
    <row r="58" spans="1:7" s="1" customFormat="1" ht="23.25" customHeight="1">
      <c r="A58" s="30" t="s">
        <v>26</v>
      </c>
      <c r="B58" s="34" t="s">
        <v>32</v>
      </c>
      <c r="C58" s="82">
        <f>C59</f>
        <v>9709.8</v>
      </c>
      <c r="D58" s="82">
        <f>D59</f>
        <v>7308.2</v>
      </c>
      <c r="E58" s="77">
        <f t="shared" si="0"/>
        <v>75.26622587488929</v>
      </c>
      <c r="F58" s="4"/>
      <c r="G58" s="4"/>
    </row>
    <row r="59" spans="1:7" s="1" customFormat="1" ht="22.5">
      <c r="A59" s="30" t="s">
        <v>191</v>
      </c>
      <c r="B59" s="34" t="s">
        <v>92</v>
      </c>
      <c r="C59" s="82">
        <f>C60+C61</f>
        <v>9709.8</v>
      </c>
      <c r="D59" s="82">
        <f>D60+D61</f>
        <v>7308.2</v>
      </c>
      <c r="E59" s="77">
        <f t="shared" si="0"/>
        <v>75.26622587488929</v>
      </c>
      <c r="F59" s="4"/>
      <c r="G59" s="4"/>
    </row>
    <row r="60" spans="1:7" s="1" customFormat="1" ht="12.75" customHeight="1">
      <c r="A60" s="65" t="s">
        <v>33</v>
      </c>
      <c r="B60" s="34" t="s">
        <v>87</v>
      </c>
      <c r="C60" s="82">
        <f>5787.4+578.7</f>
        <v>6366.099999999999</v>
      </c>
      <c r="D60" s="82">
        <v>5017.9</v>
      </c>
      <c r="E60" s="77">
        <f t="shared" si="0"/>
        <v>78.82219883445123</v>
      </c>
      <c r="F60" s="4"/>
      <c r="G60" s="4"/>
    </row>
    <row r="61" spans="1:7" s="1" customFormat="1" ht="10.5" customHeight="1">
      <c r="A61" s="65" t="s">
        <v>69</v>
      </c>
      <c r="B61" s="34" t="s">
        <v>88</v>
      </c>
      <c r="C61" s="82">
        <f>3279.4+64.3</f>
        <v>3343.7000000000003</v>
      </c>
      <c r="D61" s="82">
        <v>2290.3</v>
      </c>
      <c r="E61" s="77">
        <f t="shared" si="0"/>
        <v>68.49597750994407</v>
      </c>
      <c r="F61" s="4"/>
      <c r="G61" s="4"/>
    </row>
    <row r="62" spans="1:7" s="1" customFormat="1" ht="51.75" customHeight="1" hidden="1">
      <c r="A62" s="33" t="s">
        <v>35</v>
      </c>
      <c r="B62" s="24" t="s">
        <v>34</v>
      </c>
      <c r="C62" s="32">
        <v>0</v>
      </c>
      <c r="D62" s="69"/>
      <c r="E62" s="63"/>
      <c r="F62" s="4"/>
      <c r="G62" s="4"/>
    </row>
    <row r="63" spans="1:7" ht="45" hidden="1">
      <c r="A63" s="33" t="s">
        <v>70</v>
      </c>
      <c r="B63" s="34" t="s">
        <v>89</v>
      </c>
      <c r="C63" s="32">
        <v>0</v>
      </c>
      <c r="D63" s="69"/>
      <c r="E63" s="63"/>
      <c r="F63" s="5"/>
      <c r="G63" s="5"/>
    </row>
    <row r="64" spans="1:7" ht="32.25" hidden="1">
      <c r="A64" s="23" t="s">
        <v>96</v>
      </c>
      <c r="B64" s="24" t="s">
        <v>97</v>
      </c>
      <c r="C64" s="32">
        <v>0</v>
      </c>
      <c r="D64" s="69"/>
      <c r="E64" s="63"/>
      <c r="F64" s="5"/>
      <c r="G64" s="5"/>
    </row>
    <row r="65" spans="1:7" ht="48.75" customHeight="1" hidden="1">
      <c r="A65" s="23" t="s">
        <v>98</v>
      </c>
      <c r="B65" s="24" t="s">
        <v>99</v>
      </c>
      <c r="C65" s="32">
        <v>0</v>
      </c>
      <c r="D65" s="69"/>
      <c r="E65" s="63"/>
      <c r="F65" s="5"/>
      <c r="G65" s="5"/>
    </row>
    <row r="66" spans="1:7" ht="22.5" hidden="1">
      <c r="A66" s="30" t="s">
        <v>100</v>
      </c>
      <c r="B66" s="34" t="s">
        <v>101</v>
      </c>
      <c r="C66" s="32">
        <v>0</v>
      </c>
      <c r="D66" s="69"/>
      <c r="E66" s="63"/>
      <c r="F66" s="5"/>
      <c r="G66" s="5"/>
    </row>
    <row r="67" spans="1:7" ht="22.5" hidden="1">
      <c r="A67" s="30" t="s">
        <v>102</v>
      </c>
      <c r="B67" s="34" t="s">
        <v>103</v>
      </c>
      <c r="C67" s="32">
        <v>0</v>
      </c>
      <c r="D67" s="69"/>
      <c r="E67" s="63"/>
      <c r="F67" s="5"/>
      <c r="G67" s="5"/>
    </row>
    <row r="68" spans="1:7" ht="12.75" hidden="1">
      <c r="A68" s="12"/>
      <c r="B68" s="13"/>
      <c r="C68" s="9"/>
      <c r="D68" s="17"/>
      <c r="E68" s="5"/>
      <c r="F68" s="5"/>
      <c r="G68" s="5"/>
    </row>
    <row r="69" spans="1:7" ht="12.75">
      <c r="A69" s="5"/>
      <c r="B69" s="5"/>
      <c r="C69" s="9"/>
      <c r="D69" s="18"/>
      <c r="E69" s="5"/>
      <c r="F69" s="5"/>
      <c r="G69" s="5"/>
    </row>
    <row r="70" spans="1:7" ht="12.75">
      <c r="A70" s="5"/>
      <c r="B70" s="5"/>
      <c r="C70" s="9"/>
      <c r="D70" s="18"/>
      <c r="E70" s="5"/>
      <c r="F70" s="5"/>
      <c r="G70" s="5"/>
    </row>
    <row r="71" spans="1:7" ht="12.75">
      <c r="A71" s="5"/>
      <c r="B71" s="5"/>
      <c r="C71" s="9"/>
      <c r="D71" s="18"/>
      <c r="E71" s="5"/>
      <c r="F71" s="5"/>
      <c r="G71" s="5"/>
    </row>
    <row r="72" spans="1:7" ht="12.75">
      <c r="A72" s="5"/>
      <c r="B72" s="5"/>
      <c r="C72" s="9"/>
      <c r="D72" s="18"/>
      <c r="E72" s="5"/>
      <c r="F72" s="5"/>
      <c r="G72" s="5"/>
    </row>
    <row r="73" spans="1:7" ht="12.75">
      <c r="A73" s="5"/>
      <c r="B73" s="5"/>
      <c r="C73" s="9"/>
      <c r="D73" s="18"/>
      <c r="E73" s="5"/>
      <c r="F73" s="5"/>
      <c r="G73" s="5"/>
    </row>
    <row r="74" spans="1:7" ht="12.75">
      <c r="A74" s="2"/>
      <c r="D74" s="14"/>
      <c r="E74" s="2"/>
      <c r="F74" s="2"/>
      <c r="G74" s="2"/>
    </row>
    <row r="75" spans="1:7" ht="12.75">
      <c r="A75" s="2"/>
      <c r="D75" s="14"/>
      <c r="E75" s="2"/>
      <c r="F75" s="2"/>
      <c r="G75" s="2"/>
    </row>
    <row r="76" spans="1:7" ht="12.75">
      <c r="A76" s="2"/>
      <c r="D76" s="14"/>
      <c r="E76" s="2"/>
      <c r="F76" s="2"/>
      <c r="G76" s="2"/>
    </row>
    <row r="77" spans="1:7" ht="12.75">
      <c r="A77" s="2"/>
      <c r="D77" s="14"/>
      <c r="E77" s="2"/>
      <c r="F77" s="2"/>
      <c r="G77" s="2"/>
    </row>
    <row r="78" spans="1:7" ht="12.75">
      <c r="A78" s="2"/>
      <c r="D78" s="14"/>
      <c r="E78" s="2"/>
      <c r="F78" s="2"/>
      <c r="G78" s="2"/>
    </row>
    <row r="79" spans="1:7" ht="12.75">
      <c r="A79" s="2"/>
      <c r="D79" s="14"/>
      <c r="E79" s="2"/>
      <c r="F79" s="2"/>
      <c r="G79" s="2"/>
    </row>
    <row r="80" spans="1:7" ht="12.75">
      <c r="A80" s="2"/>
      <c r="D80" s="14"/>
      <c r="E80" s="2"/>
      <c r="F80" s="2"/>
      <c r="G80" s="2"/>
    </row>
    <row r="81" spans="1:7" ht="12.75">
      <c r="A81" s="2"/>
      <c r="D81" s="14"/>
      <c r="E81" s="2"/>
      <c r="F81" s="2"/>
      <c r="G81" s="2"/>
    </row>
    <row r="82" spans="1:7" ht="12.75">
      <c r="A82" s="2"/>
      <c r="D82" s="14"/>
      <c r="E82" s="2"/>
      <c r="F82" s="2"/>
      <c r="G82" s="2"/>
    </row>
    <row r="83" spans="1:7" ht="12.75">
      <c r="A83" s="2"/>
      <c r="D83" s="14"/>
      <c r="E83" s="2"/>
      <c r="F83" s="2"/>
      <c r="G83" s="2"/>
    </row>
    <row r="84" spans="1:7" ht="12.75">
      <c r="A84" s="2"/>
      <c r="D84" s="14"/>
      <c r="E84" s="2"/>
      <c r="F84" s="2"/>
      <c r="G84" s="2"/>
    </row>
    <row r="85" spans="1:7" ht="12.75">
      <c r="A85" s="2"/>
      <c r="D85" s="14"/>
      <c r="E85" s="2"/>
      <c r="F85" s="2"/>
      <c r="G85" s="2"/>
    </row>
  </sheetData>
  <sheetProtection/>
  <mergeCells count="2">
    <mergeCell ref="A1:E1"/>
    <mergeCell ref="A2:E2"/>
  </mergeCells>
  <printOptions/>
  <pageMargins left="0.2362204724409449" right="0.2362204724409449" top="0.5511811023622047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0" customWidth="1"/>
  </cols>
  <sheetData>
    <row r="2" spans="1:11" s="94" customFormat="1" ht="31.5" customHeight="1">
      <c r="A2" s="107" t="s">
        <v>304</v>
      </c>
      <c r="B2" s="107"/>
      <c r="C2" s="107"/>
      <c r="D2" s="107"/>
      <c r="E2" s="107"/>
      <c r="F2" s="107"/>
      <c r="G2" s="107"/>
      <c r="H2" s="107"/>
      <c r="I2" s="107"/>
      <c r="J2" s="95"/>
      <c r="K2" s="95"/>
    </row>
    <row r="3" spans="1:11" ht="12.7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s="94" customFormat="1" ht="38.25" customHeight="1">
      <c r="A4" s="108" t="s">
        <v>142</v>
      </c>
      <c r="B4" s="108"/>
      <c r="C4" s="108"/>
      <c r="D4" s="108"/>
      <c r="E4" s="108"/>
      <c r="F4" s="108"/>
      <c r="G4" s="108"/>
      <c r="H4" s="108"/>
      <c r="I4" s="108"/>
      <c r="J4" s="95"/>
      <c r="K4" s="95"/>
    </row>
    <row r="5" spans="1:11" ht="12.7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</row>
  </sheetData>
  <sheetProtection/>
  <mergeCells count="2">
    <mergeCell ref="A2:I2"/>
    <mergeCell ref="A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1">
      <selection activeCell="J35" sqref="J35"/>
    </sheetView>
  </sheetViews>
  <sheetFormatPr defaultColWidth="9.00390625" defaultRowHeight="12.75"/>
  <cols>
    <col min="1" max="1" width="85.375" style="0" customWidth="1"/>
    <col min="5" max="5" width="10.875" style="0" customWidth="1"/>
    <col min="6" max="6" width="10.00390625" style="22" customWidth="1"/>
    <col min="7" max="7" width="9.25390625" style="0" bestFit="1" customWidth="1"/>
  </cols>
  <sheetData>
    <row r="1" spans="1:7" s="74" customFormat="1" ht="15.75">
      <c r="A1" s="142" t="s">
        <v>307</v>
      </c>
      <c r="B1" s="142"/>
      <c r="C1" s="142"/>
      <c r="D1" s="142"/>
      <c r="E1" s="142"/>
      <c r="F1" s="142"/>
      <c r="G1" s="142"/>
    </row>
    <row r="2" spans="1:7" ht="15.75">
      <c r="A2" s="142" t="s">
        <v>287</v>
      </c>
      <c r="B2" s="142"/>
      <c r="C2" s="142"/>
      <c r="D2" s="142"/>
      <c r="E2" s="142"/>
      <c r="F2" s="142"/>
      <c r="G2" s="142"/>
    </row>
    <row r="3" spans="1:5" ht="12.75">
      <c r="A3" s="19"/>
      <c r="B3" s="21"/>
      <c r="C3" s="21"/>
      <c r="D3" s="21"/>
      <c r="E3" s="20"/>
    </row>
    <row r="4" spans="1:7" ht="72" customHeight="1">
      <c r="A4" s="62" t="s">
        <v>104</v>
      </c>
      <c r="B4" s="62" t="s">
        <v>105</v>
      </c>
      <c r="C4" s="62" t="s">
        <v>106</v>
      </c>
      <c r="D4" s="62" t="s">
        <v>107</v>
      </c>
      <c r="E4" s="62" t="s">
        <v>264</v>
      </c>
      <c r="F4" s="62" t="s">
        <v>266</v>
      </c>
      <c r="G4" s="62" t="s">
        <v>94</v>
      </c>
    </row>
    <row r="5" spans="1:7" s="74" customFormat="1" ht="21.75">
      <c r="A5" s="90" t="s">
        <v>192</v>
      </c>
      <c r="B5" s="45"/>
      <c r="C5" s="45"/>
      <c r="D5" s="45"/>
      <c r="E5" s="81">
        <f>E6+E28+E34+E58+E65+E71+E83+E87</f>
        <v>67790.30000000002</v>
      </c>
      <c r="F5" s="81">
        <f>F6+F28+F34+F58+F65+F71+F83+F87</f>
        <v>33448.9</v>
      </c>
      <c r="G5" s="81">
        <f>F5/E5*100</f>
        <v>49.341719980587186</v>
      </c>
    </row>
    <row r="6" spans="1:7" ht="15" customHeight="1">
      <c r="A6" s="23" t="s">
        <v>108</v>
      </c>
      <c r="B6" s="25" t="s">
        <v>109</v>
      </c>
      <c r="C6" s="26"/>
      <c r="D6" s="27"/>
      <c r="E6" s="81">
        <f>E7+E16+E19</f>
        <v>20299.800000000003</v>
      </c>
      <c r="F6" s="81">
        <f>F7+F16+F19</f>
        <v>13751.3</v>
      </c>
      <c r="G6" s="81">
        <f>F6/E6*100</f>
        <v>67.74106148829051</v>
      </c>
    </row>
    <row r="7" spans="1:7" ht="25.5" customHeight="1">
      <c r="A7" s="28" t="s">
        <v>117</v>
      </c>
      <c r="B7" s="25" t="s">
        <v>118</v>
      </c>
      <c r="C7" s="29"/>
      <c r="D7" s="29"/>
      <c r="E7" s="81">
        <f>E8+E10+E14</f>
        <v>10756.400000000001</v>
      </c>
      <c r="F7" s="81">
        <f>F8+F10+F14</f>
        <v>7782.6</v>
      </c>
      <c r="G7" s="83">
        <f aca="true" t="shared" si="0" ref="G7:G38">F7/E7%</f>
        <v>72.35320367409169</v>
      </c>
    </row>
    <row r="8" spans="1:7" s="61" customFormat="1" ht="27" customHeight="1">
      <c r="A8" s="30" t="s">
        <v>193</v>
      </c>
      <c r="B8" s="29" t="s">
        <v>118</v>
      </c>
      <c r="C8" s="29" t="s">
        <v>194</v>
      </c>
      <c r="D8" s="84"/>
      <c r="E8" s="82">
        <f>E9</f>
        <v>1117.2</v>
      </c>
      <c r="F8" s="82">
        <f>F9</f>
        <v>849.2</v>
      </c>
      <c r="G8" s="70">
        <f t="shared" si="0"/>
        <v>76.01145721446473</v>
      </c>
    </row>
    <row r="9" spans="1:7" ht="23.25" customHeight="1">
      <c r="A9" s="33" t="s">
        <v>167</v>
      </c>
      <c r="B9" s="29" t="s">
        <v>118</v>
      </c>
      <c r="C9" s="29" t="s">
        <v>194</v>
      </c>
      <c r="D9" s="27">
        <v>100</v>
      </c>
      <c r="E9" s="82">
        <v>1117.2</v>
      </c>
      <c r="F9" s="82">
        <v>849.2</v>
      </c>
      <c r="G9" s="70">
        <f t="shared" si="0"/>
        <v>76.01145721446473</v>
      </c>
    </row>
    <row r="10" spans="1:7" s="61" customFormat="1" ht="24" customHeight="1">
      <c r="A10" s="33" t="s">
        <v>195</v>
      </c>
      <c r="B10" s="29" t="s">
        <v>118</v>
      </c>
      <c r="C10" s="29" t="s">
        <v>196</v>
      </c>
      <c r="D10" s="27"/>
      <c r="E10" s="82">
        <f>E11+E12+E13</f>
        <v>9633.6</v>
      </c>
      <c r="F10" s="82">
        <f>F11+F12+F13</f>
        <v>6927.8</v>
      </c>
      <c r="G10" s="70">
        <f t="shared" si="0"/>
        <v>71.91288822454742</v>
      </c>
    </row>
    <row r="11" spans="1:7" s="61" customFormat="1" ht="25.5" customHeight="1">
      <c r="A11" s="30" t="s">
        <v>167</v>
      </c>
      <c r="B11" s="29" t="s">
        <v>118</v>
      </c>
      <c r="C11" s="29" t="s">
        <v>196</v>
      </c>
      <c r="D11" s="36">
        <v>100</v>
      </c>
      <c r="E11" s="82">
        <v>7849</v>
      </c>
      <c r="F11" s="82">
        <v>5749.4</v>
      </c>
      <c r="G11" s="70">
        <f t="shared" si="0"/>
        <v>73.2500955535737</v>
      </c>
    </row>
    <row r="12" spans="1:7" ht="15" customHeight="1">
      <c r="A12" s="33" t="s">
        <v>169</v>
      </c>
      <c r="B12" s="29" t="s">
        <v>118</v>
      </c>
      <c r="C12" s="29" t="s">
        <v>196</v>
      </c>
      <c r="D12" s="36">
        <v>200</v>
      </c>
      <c r="E12" s="82">
        <v>1761</v>
      </c>
      <c r="F12" s="82">
        <v>1166.1</v>
      </c>
      <c r="G12" s="70">
        <f t="shared" si="0"/>
        <v>66.21805792163543</v>
      </c>
    </row>
    <row r="13" spans="1:7" ht="15.75" customHeight="1">
      <c r="A13" s="35" t="s">
        <v>170</v>
      </c>
      <c r="B13" s="29" t="s">
        <v>118</v>
      </c>
      <c r="C13" s="29" t="s">
        <v>196</v>
      </c>
      <c r="D13" s="36">
        <v>800</v>
      </c>
      <c r="E13" s="82">
        <v>23.6</v>
      </c>
      <c r="F13" s="82">
        <v>12.3</v>
      </c>
      <c r="G13" s="70">
        <f t="shared" si="0"/>
        <v>52.11864406779661</v>
      </c>
    </row>
    <row r="14" spans="1:7" ht="22.5">
      <c r="A14" s="30" t="s">
        <v>197</v>
      </c>
      <c r="B14" s="29" t="s">
        <v>118</v>
      </c>
      <c r="C14" s="29" t="s">
        <v>198</v>
      </c>
      <c r="D14" s="36"/>
      <c r="E14" s="82">
        <f>E15</f>
        <v>5.6</v>
      </c>
      <c r="F14" s="82">
        <f>F15</f>
        <v>5.6</v>
      </c>
      <c r="G14" s="70">
        <f t="shared" si="0"/>
        <v>100</v>
      </c>
    </row>
    <row r="15" spans="1:7" ht="17.25" customHeight="1">
      <c r="A15" s="30" t="s">
        <v>169</v>
      </c>
      <c r="B15" s="29" t="s">
        <v>118</v>
      </c>
      <c r="C15" s="29" t="s">
        <v>198</v>
      </c>
      <c r="D15" s="36">
        <v>200</v>
      </c>
      <c r="E15" s="82">
        <v>5.6</v>
      </c>
      <c r="F15" s="82">
        <v>5.6</v>
      </c>
      <c r="G15" s="70">
        <f t="shared" si="0"/>
        <v>100</v>
      </c>
    </row>
    <row r="16" spans="1:7" s="74" customFormat="1" ht="12.75">
      <c r="A16" s="23" t="s">
        <v>119</v>
      </c>
      <c r="B16" s="25" t="s">
        <v>120</v>
      </c>
      <c r="C16" s="25"/>
      <c r="D16" s="25"/>
      <c r="E16" s="81">
        <f>E17</f>
        <v>100</v>
      </c>
      <c r="F16" s="81">
        <f>F17</f>
        <v>0</v>
      </c>
      <c r="G16" s="83">
        <f t="shared" si="0"/>
        <v>0</v>
      </c>
    </row>
    <row r="17" spans="1:7" ht="15.75" customHeight="1">
      <c r="A17" s="30" t="s">
        <v>199</v>
      </c>
      <c r="B17" s="29" t="s">
        <v>120</v>
      </c>
      <c r="C17" s="29" t="s">
        <v>200</v>
      </c>
      <c r="D17" s="29"/>
      <c r="E17" s="82">
        <f>E18</f>
        <v>100</v>
      </c>
      <c r="F17" s="82">
        <f>F18</f>
        <v>0</v>
      </c>
      <c r="G17" s="70">
        <f t="shared" si="0"/>
        <v>0</v>
      </c>
    </row>
    <row r="18" spans="1:7" ht="15.75" customHeight="1">
      <c r="A18" s="30" t="s">
        <v>170</v>
      </c>
      <c r="B18" s="29" t="s">
        <v>120</v>
      </c>
      <c r="C18" s="29" t="s">
        <v>200</v>
      </c>
      <c r="D18" s="29" t="s">
        <v>178</v>
      </c>
      <c r="E18" s="82">
        <v>100</v>
      </c>
      <c r="F18" s="82">
        <v>0</v>
      </c>
      <c r="G18" s="70">
        <f t="shared" si="0"/>
        <v>0</v>
      </c>
    </row>
    <row r="19" spans="1:7" s="74" customFormat="1" ht="12.75">
      <c r="A19" s="85" t="s">
        <v>121</v>
      </c>
      <c r="B19" s="25" t="s">
        <v>122</v>
      </c>
      <c r="C19" s="25"/>
      <c r="D19" s="25"/>
      <c r="E19" s="81">
        <f>E24+E22+E20</f>
        <v>9443.4</v>
      </c>
      <c r="F19" s="81">
        <f>F24+F22+F20</f>
        <v>5968.7</v>
      </c>
      <c r="G19" s="83">
        <f t="shared" si="0"/>
        <v>63.204989728275834</v>
      </c>
    </row>
    <row r="20" spans="1:7" ht="15" customHeight="1">
      <c r="A20" s="30" t="s">
        <v>201</v>
      </c>
      <c r="B20" s="29" t="s">
        <v>122</v>
      </c>
      <c r="C20" s="29" t="s">
        <v>202</v>
      </c>
      <c r="D20" s="29"/>
      <c r="E20" s="82">
        <f>E21</f>
        <v>300</v>
      </c>
      <c r="F20" s="82">
        <f>F21</f>
        <v>150</v>
      </c>
      <c r="G20" s="70">
        <f t="shared" si="0"/>
        <v>50</v>
      </c>
    </row>
    <row r="21" spans="1:7" ht="12.75">
      <c r="A21" s="30" t="s">
        <v>169</v>
      </c>
      <c r="B21" s="29" t="s">
        <v>122</v>
      </c>
      <c r="C21" s="29" t="s">
        <v>202</v>
      </c>
      <c r="D21" s="29" t="s">
        <v>115</v>
      </c>
      <c r="E21" s="82">
        <v>300</v>
      </c>
      <c r="F21" s="82">
        <v>150</v>
      </c>
      <c r="G21" s="70">
        <f t="shared" si="0"/>
        <v>50</v>
      </c>
    </row>
    <row r="22" spans="1:7" ht="22.5">
      <c r="A22" s="30" t="s">
        <v>203</v>
      </c>
      <c r="B22" s="29" t="s">
        <v>122</v>
      </c>
      <c r="C22" s="29" t="s">
        <v>204</v>
      </c>
      <c r="D22" s="29"/>
      <c r="E22" s="82">
        <f>E23</f>
        <v>72</v>
      </c>
      <c r="F22" s="82">
        <f>F23</f>
        <v>54</v>
      </c>
      <c r="G22" s="70">
        <f t="shared" si="0"/>
        <v>75</v>
      </c>
    </row>
    <row r="23" spans="1:7" ht="15.75" customHeight="1">
      <c r="A23" s="30" t="s">
        <v>170</v>
      </c>
      <c r="B23" s="29" t="s">
        <v>122</v>
      </c>
      <c r="C23" s="29" t="s">
        <v>204</v>
      </c>
      <c r="D23" s="29" t="s">
        <v>178</v>
      </c>
      <c r="E23" s="82">
        <v>72</v>
      </c>
      <c r="F23" s="82">
        <v>54</v>
      </c>
      <c r="G23" s="70">
        <f t="shared" si="0"/>
        <v>75</v>
      </c>
    </row>
    <row r="24" spans="1:7" ht="14.25" customHeight="1">
      <c r="A24" s="46" t="s">
        <v>171</v>
      </c>
      <c r="B24" s="29" t="s">
        <v>122</v>
      </c>
      <c r="C24" s="29" t="s">
        <v>205</v>
      </c>
      <c r="D24" s="29"/>
      <c r="E24" s="82">
        <f>E25+E26+E27</f>
        <v>9071.4</v>
      </c>
      <c r="F24" s="82">
        <f>F25+F26+F27</f>
        <v>5764.7</v>
      </c>
      <c r="G24" s="70">
        <f t="shared" si="0"/>
        <v>63.54807416716273</v>
      </c>
    </row>
    <row r="25" spans="1:7" ht="22.5">
      <c r="A25" s="30" t="s">
        <v>167</v>
      </c>
      <c r="B25" s="29" t="s">
        <v>122</v>
      </c>
      <c r="C25" s="29" t="s">
        <v>205</v>
      </c>
      <c r="D25" s="29" t="s">
        <v>206</v>
      </c>
      <c r="E25" s="82">
        <v>5156.7</v>
      </c>
      <c r="F25" s="82">
        <v>3332.9</v>
      </c>
      <c r="G25" s="70">
        <f t="shared" si="0"/>
        <v>64.63241995850059</v>
      </c>
    </row>
    <row r="26" spans="1:7" s="61" customFormat="1" ht="14.25" customHeight="1">
      <c r="A26" s="30" t="s">
        <v>169</v>
      </c>
      <c r="B26" s="29" t="s">
        <v>122</v>
      </c>
      <c r="C26" s="29" t="s">
        <v>205</v>
      </c>
      <c r="D26" s="29" t="s">
        <v>115</v>
      </c>
      <c r="E26" s="82">
        <v>3896.7</v>
      </c>
      <c r="F26" s="82">
        <v>2427.5</v>
      </c>
      <c r="G26" s="70">
        <f t="shared" si="0"/>
        <v>62.29630199912747</v>
      </c>
    </row>
    <row r="27" spans="1:7" ht="14.25" customHeight="1">
      <c r="A27" s="33" t="s">
        <v>170</v>
      </c>
      <c r="B27" s="29" t="s">
        <v>122</v>
      </c>
      <c r="C27" s="29" t="s">
        <v>205</v>
      </c>
      <c r="D27" s="29" t="s">
        <v>178</v>
      </c>
      <c r="E27" s="82">
        <v>18</v>
      </c>
      <c r="F27" s="82">
        <v>4.3</v>
      </c>
      <c r="G27" s="70">
        <f t="shared" si="0"/>
        <v>23.88888888888889</v>
      </c>
    </row>
    <row r="28" spans="1:7" s="74" customFormat="1" ht="18" customHeight="1">
      <c r="A28" s="23" t="s">
        <v>207</v>
      </c>
      <c r="B28" s="25" t="s">
        <v>123</v>
      </c>
      <c r="C28" s="25"/>
      <c r="D28" s="25"/>
      <c r="E28" s="81">
        <f>E29+E32</f>
        <v>457.2</v>
      </c>
      <c r="F28" s="81">
        <f>F29+F32</f>
        <v>0</v>
      </c>
      <c r="G28" s="83">
        <f t="shared" si="0"/>
        <v>0</v>
      </c>
    </row>
    <row r="29" spans="1:7" s="74" customFormat="1" ht="15" customHeight="1">
      <c r="A29" s="39" t="s">
        <v>124</v>
      </c>
      <c r="B29" s="25" t="s">
        <v>125</v>
      </c>
      <c r="C29" s="25"/>
      <c r="D29" s="25"/>
      <c r="E29" s="81">
        <f>E30</f>
        <v>107</v>
      </c>
      <c r="F29" s="81">
        <f>F30</f>
        <v>0</v>
      </c>
      <c r="G29" s="83">
        <f t="shared" si="0"/>
        <v>0</v>
      </c>
    </row>
    <row r="30" spans="1:7" ht="24" customHeight="1">
      <c r="A30" s="30" t="s">
        <v>208</v>
      </c>
      <c r="B30" s="29" t="s">
        <v>125</v>
      </c>
      <c r="C30" s="29" t="s">
        <v>209</v>
      </c>
      <c r="D30" s="29"/>
      <c r="E30" s="82">
        <f>E31</f>
        <v>107</v>
      </c>
      <c r="F30" s="82">
        <f>F31</f>
        <v>0</v>
      </c>
      <c r="G30" s="70">
        <f t="shared" si="0"/>
        <v>0</v>
      </c>
    </row>
    <row r="31" spans="1:7" s="61" customFormat="1" ht="18.75" customHeight="1">
      <c r="A31" s="53" t="s">
        <v>170</v>
      </c>
      <c r="B31" s="29" t="s">
        <v>125</v>
      </c>
      <c r="C31" s="29" t="s">
        <v>209</v>
      </c>
      <c r="D31" s="27">
        <v>800</v>
      </c>
      <c r="E31" s="82">
        <v>107</v>
      </c>
      <c r="F31" s="82">
        <v>0</v>
      </c>
      <c r="G31" s="70">
        <f t="shared" si="0"/>
        <v>0</v>
      </c>
    </row>
    <row r="32" spans="1:7" s="61" customFormat="1" ht="56.25">
      <c r="A32" s="30" t="s">
        <v>210</v>
      </c>
      <c r="B32" s="29" t="s">
        <v>125</v>
      </c>
      <c r="C32" s="29" t="s">
        <v>211</v>
      </c>
      <c r="D32" s="29"/>
      <c r="E32" s="82">
        <f>E33</f>
        <v>350.2</v>
      </c>
      <c r="F32" s="82">
        <f>F33</f>
        <v>0</v>
      </c>
      <c r="G32" s="70">
        <f t="shared" si="0"/>
        <v>0</v>
      </c>
    </row>
    <row r="33" spans="1:7" ht="14.25" customHeight="1">
      <c r="A33" s="30" t="s">
        <v>168</v>
      </c>
      <c r="B33" s="29" t="s">
        <v>125</v>
      </c>
      <c r="C33" s="29" t="s">
        <v>211</v>
      </c>
      <c r="D33" s="29" t="s">
        <v>179</v>
      </c>
      <c r="E33" s="82">
        <v>350.2</v>
      </c>
      <c r="F33" s="82">
        <v>0</v>
      </c>
      <c r="G33" s="70">
        <f t="shared" si="0"/>
        <v>0</v>
      </c>
    </row>
    <row r="34" spans="1:7" ht="12.75">
      <c r="A34" s="23" t="s">
        <v>126</v>
      </c>
      <c r="B34" s="25" t="s">
        <v>127</v>
      </c>
      <c r="C34" s="26"/>
      <c r="D34" s="27"/>
      <c r="E34" s="81">
        <f aca="true" t="shared" si="1" ref="E34:F36">E35</f>
        <v>26123.4</v>
      </c>
      <c r="F34" s="81">
        <f t="shared" si="1"/>
        <v>6472.7</v>
      </c>
      <c r="G34" s="83">
        <f t="shared" si="0"/>
        <v>24.777402635185307</v>
      </c>
    </row>
    <row r="35" spans="1:7" ht="14.25" customHeight="1">
      <c r="A35" s="23" t="s">
        <v>212</v>
      </c>
      <c r="B35" s="25" t="s">
        <v>128</v>
      </c>
      <c r="C35" s="25"/>
      <c r="D35" s="27"/>
      <c r="E35" s="81">
        <f>E36+E38+E40+E42+E44+E46+E48+E50+E52+E54+E56</f>
        <v>26123.4</v>
      </c>
      <c r="F35" s="81">
        <f>F36+F38+F40+F42+F44+F46+F48+F50+F52+F54+F56</f>
        <v>6472.7</v>
      </c>
      <c r="G35" s="83">
        <f t="shared" si="0"/>
        <v>24.777402635185307</v>
      </c>
    </row>
    <row r="36" spans="1:7" ht="24" customHeight="1">
      <c r="A36" s="38" t="s">
        <v>172</v>
      </c>
      <c r="B36" s="29" t="s">
        <v>128</v>
      </c>
      <c r="C36" s="29" t="s">
        <v>213</v>
      </c>
      <c r="D36" s="29"/>
      <c r="E36" s="82">
        <f t="shared" si="1"/>
        <v>9980.7</v>
      </c>
      <c r="F36" s="70">
        <f t="shared" si="1"/>
        <v>73.6</v>
      </c>
      <c r="G36" s="70">
        <f t="shared" si="0"/>
        <v>0.7374232268277775</v>
      </c>
    </row>
    <row r="37" spans="1:7" ht="15.75" customHeight="1">
      <c r="A37" s="30" t="s">
        <v>169</v>
      </c>
      <c r="B37" s="29" t="s">
        <v>128</v>
      </c>
      <c r="C37" s="29" t="s">
        <v>213</v>
      </c>
      <c r="D37" s="29" t="s">
        <v>115</v>
      </c>
      <c r="E37" s="82">
        <v>9980.7</v>
      </c>
      <c r="F37" s="70">
        <v>73.6</v>
      </c>
      <c r="G37" s="70">
        <f t="shared" si="0"/>
        <v>0.7374232268277775</v>
      </c>
    </row>
    <row r="38" spans="1:7" s="61" customFormat="1" ht="12.75">
      <c r="A38" s="30" t="s">
        <v>214</v>
      </c>
      <c r="B38" s="29" t="s">
        <v>128</v>
      </c>
      <c r="C38" s="27">
        <v>9920006</v>
      </c>
      <c r="D38" s="27"/>
      <c r="E38" s="82">
        <f>E39</f>
        <v>4780.8</v>
      </c>
      <c r="F38" s="70">
        <f>F39</f>
        <v>3221.9</v>
      </c>
      <c r="G38" s="70">
        <f t="shared" si="0"/>
        <v>67.39248661311915</v>
      </c>
    </row>
    <row r="39" spans="1:7" s="61" customFormat="1" ht="17.25" customHeight="1">
      <c r="A39" s="38" t="s">
        <v>169</v>
      </c>
      <c r="B39" s="29" t="s">
        <v>128</v>
      </c>
      <c r="C39" s="29">
        <v>9920006</v>
      </c>
      <c r="D39" s="27">
        <v>200</v>
      </c>
      <c r="E39" s="82">
        <v>4780.8</v>
      </c>
      <c r="F39" s="70">
        <v>3221.9</v>
      </c>
      <c r="G39" s="70">
        <f aca="true" t="shared" si="2" ref="G39:G70">F39/E39%</f>
        <v>67.39248661311915</v>
      </c>
    </row>
    <row r="40" spans="1:7" ht="33.75" customHeight="1">
      <c r="A40" s="86" t="s">
        <v>173</v>
      </c>
      <c r="B40" s="29" t="s">
        <v>128</v>
      </c>
      <c r="C40" s="29" t="s">
        <v>215</v>
      </c>
      <c r="D40" s="27"/>
      <c r="E40" s="82">
        <f aca="true" t="shared" si="3" ref="E40:F42">E41</f>
        <v>96.3</v>
      </c>
      <c r="F40" s="70">
        <f t="shared" si="3"/>
        <v>0</v>
      </c>
      <c r="G40" s="70">
        <f t="shared" si="2"/>
        <v>0</v>
      </c>
    </row>
    <row r="41" spans="1:7" ht="15" customHeight="1">
      <c r="A41" s="38" t="s">
        <v>169</v>
      </c>
      <c r="B41" s="29" t="s">
        <v>128</v>
      </c>
      <c r="C41" s="29" t="s">
        <v>215</v>
      </c>
      <c r="D41" s="29" t="s">
        <v>115</v>
      </c>
      <c r="E41" s="82">
        <v>96.3</v>
      </c>
      <c r="F41" s="70">
        <v>0</v>
      </c>
      <c r="G41" s="70">
        <f t="shared" si="2"/>
        <v>0</v>
      </c>
    </row>
    <row r="42" spans="1:7" ht="22.5" customHeight="1">
      <c r="A42" s="54" t="s">
        <v>174</v>
      </c>
      <c r="B42" s="29" t="s">
        <v>128</v>
      </c>
      <c r="C42" s="29" t="s">
        <v>216</v>
      </c>
      <c r="D42" s="29"/>
      <c r="E42" s="82">
        <f t="shared" si="3"/>
        <v>568.6</v>
      </c>
      <c r="F42" s="70">
        <f t="shared" si="3"/>
        <v>0</v>
      </c>
      <c r="G42" s="70">
        <f t="shared" si="2"/>
        <v>0</v>
      </c>
    </row>
    <row r="43" spans="1:7" ht="12.75">
      <c r="A43" s="30" t="s">
        <v>169</v>
      </c>
      <c r="B43" s="29" t="s">
        <v>128</v>
      </c>
      <c r="C43" s="29" t="s">
        <v>216</v>
      </c>
      <c r="D43" s="29" t="s">
        <v>115</v>
      </c>
      <c r="E43" s="82">
        <v>568.6</v>
      </c>
      <c r="F43" s="70">
        <v>0</v>
      </c>
      <c r="G43" s="70">
        <f t="shared" si="2"/>
        <v>0</v>
      </c>
    </row>
    <row r="44" spans="1:7" s="61" customFormat="1" ht="35.25" customHeight="1">
      <c r="A44" s="87" t="s">
        <v>175</v>
      </c>
      <c r="B44" s="29" t="s">
        <v>128</v>
      </c>
      <c r="C44" s="41" t="s">
        <v>217</v>
      </c>
      <c r="D44" s="27"/>
      <c r="E44" s="82">
        <f aca="true" t="shared" si="4" ref="E44:F46">E45</f>
        <v>16</v>
      </c>
      <c r="F44" s="70">
        <f t="shared" si="4"/>
        <v>14.2</v>
      </c>
      <c r="G44" s="70">
        <f t="shared" si="2"/>
        <v>88.75</v>
      </c>
    </row>
    <row r="45" spans="1:7" s="61" customFormat="1" ht="15" customHeight="1">
      <c r="A45" s="46" t="s">
        <v>169</v>
      </c>
      <c r="B45" s="29" t="s">
        <v>128</v>
      </c>
      <c r="C45" s="41" t="s">
        <v>217</v>
      </c>
      <c r="D45" s="29" t="s">
        <v>115</v>
      </c>
      <c r="E45" s="82">
        <v>16</v>
      </c>
      <c r="F45" s="70">
        <v>14.2</v>
      </c>
      <c r="G45" s="70">
        <f t="shared" si="2"/>
        <v>88.75</v>
      </c>
    </row>
    <row r="46" spans="1:7" ht="36.75" customHeight="1">
      <c r="A46" s="33" t="s">
        <v>219</v>
      </c>
      <c r="B46" s="29" t="s">
        <v>128</v>
      </c>
      <c r="C46" s="41" t="s">
        <v>218</v>
      </c>
      <c r="D46" s="29"/>
      <c r="E46" s="82">
        <f t="shared" si="4"/>
        <v>5922.8</v>
      </c>
      <c r="F46" s="70">
        <f t="shared" si="4"/>
        <v>2331.3</v>
      </c>
      <c r="G46" s="70">
        <f t="shared" si="2"/>
        <v>39.36145066522591</v>
      </c>
    </row>
    <row r="47" spans="1:7" ht="13.5" customHeight="1">
      <c r="A47" s="30" t="s">
        <v>169</v>
      </c>
      <c r="B47" s="29" t="s">
        <v>128</v>
      </c>
      <c r="C47" s="41" t="s">
        <v>218</v>
      </c>
      <c r="D47" s="29" t="s">
        <v>115</v>
      </c>
      <c r="E47" s="82">
        <v>5922.8</v>
      </c>
      <c r="F47" s="70">
        <v>2331.3</v>
      </c>
      <c r="G47" s="70">
        <f t="shared" si="2"/>
        <v>39.36145066522591</v>
      </c>
    </row>
    <row r="48" spans="1:7" ht="24" customHeight="1">
      <c r="A48" s="30" t="s">
        <v>176</v>
      </c>
      <c r="B48" s="29" t="s">
        <v>128</v>
      </c>
      <c r="C48" s="41" t="s">
        <v>220</v>
      </c>
      <c r="D48" s="29"/>
      <c r="E48" s="82">
        <f>E49</f>
        <v>450</v>
      </c>
      <c r="F48" s="70">
        <f>F49</f>
        <v>200.2</v>
      </c>
      <c r="G48" s="70">
        <f t="shared" si="2"/>
        <v>44.48888888888889</v>
      </c>
    </row>
    <row r="49" spans="1:7" s="61" customFormat="1" ht="17.25" customHeight="1">
      <c r="A49" s="33" t="s">
        <v>169</v>
      </c>
      <c r="B49" s="29" t="s">
        <v>128</v>
      </c>
      <c r="C49" s="41" t="s">
        <v>220</v>
      </c>
      <c r="D49" s="29" t="s">
        <v>115</v>
      </c>
      <c r="E49" s="82">
        <v>450</v>
      </c>
      <c r="F49" s="70">
        <v>200.2</v>
      </c>
      <c r="G49" s="70">
        <f t="shared" si="2"/>
        <v>44.48888888888889</v>
      </c>
    </row>
    <row r="50" spans="1:7" ht="33" customHeight="1">
      <c r="A50" s="30" t="s">
        <v>222</v>
      </c>
      <c r="B50" s="29" t="s">
        <v>128</v>
      </c>
      <c r="C50" s="41" t="s">
        <v>221</v>
      </c>
      <c r="D50" s="29"/>
      <c r="E50" s="82">
        <f>E51</f>
        <v>300</v>
      </c>
      <c r="F50" s="70">
        <f>F51</f>
        <v>0</v>
      </c>
      <c r="G50" s="70">
        <f t="shared" si="2"/>
        <v>0</v>
      </c>
    </row>
    <row r="51" spans="1:7" ht="15" customHeight="1">
      <c r="A51" s="38" t="s">
        <v>169</v>
      </c>
      <c r="B51" s="29" t="s">
        <v>128</v>
      </c>
      <c r="C51" s="41" t="s">
        <v>221</v>
      </c>
      <c r="D51" s="29" t="s">
        <v>115</v>
      </c>
      <c r="E51" s="82">
        <v>300</v>
      </c>
      <c r="F51" s="70">
        <v>0</v>
      </c>
      <c r="G51" s="70">
        <f t="shared" si="2"/>
        <v>0</v>
      </c>
    </row>
    <row r="52" spans="1:7" ht="22.5">
      <c r="A52" s="30" t="s">
        <v>224</v>
      </c>
      <c r="B52" s="29" t="s">
        <v>128</v>
      </c>
      <c r="C52" s="41" t="s">
        <v>223</v>
      </c>
      <c r="D52" s="29"/>
      <c r="E52" s="82">
        <f>E53</f>
        <v>1583.8</v>
      </c>
      <c r="F52" s="82">
        <f>F53</f>
        <v>357.8</v>
      </c>
      <c r="G52" s="70">
        <f t="shared" si="2"/>
        <v>22.591236267205456</v>
      </c>
    </row>
    <row r="53" spans="1:7" ht="12.75">
      <c r="A53" s="38" t="s">
        <v>169</v>
      </c>
      <c r="B53" s="29" t="s">
        <v>128</v>
      </c>
      <c r="C53" s="29" t="s">
        <v>223</v>
      </c>
      <c r="D53" s="29" t="s">
        <v>115</v>
      </c>
      <c r="E53" s="82">
        <v>1583.8</v>
      </c>
      <c r="F53" s="70">
        <v>357.8</v>
      </c>
      <c r="G53" s="70">
        <f t="shared" si="2"/>
        <v>22.591236267205456</v>
      </c>
    </row>
    <row r="54" spans="1:7" ht="12.75">
      <c r="A54" s="33" t="s">
        <v>226</v>
      </c>
      <c r="B54" s="29" t="s">
        <v>128</v>
      </c>
      <c r="C54" s="29" t="s">
        <v>225</v>
      </c>
      <c r="D54" s="29"/>
      <c r="E54" s="82">
        <f>E55</f>
        <v>1552.4</v>
      </c>
      <c r="F54" s="70">
        <f>F55</f>
        <v>0</v>
      </c>
      <c r="G54" s="70">
        <f t="shared" si="2"/>
        <v>0</v>
      </c>
    </row>
    <row r="55" spans="1:7" ht="12.75">
      <c r="A55" s="35" t="s">
        <v>169</v>
      </c>
      <c r="B55" s="29" t="s">
        <v>128</v>
      </c>
      <c r="C55" s="29" t="s">
        <v>225</v>
      </c>
      <c r="D55" s="29" t="s">
        <v>115</v>
      </c>
      <c r="E55" s="82">
        <v>1552.4</v>
      </c>
      <c r="F55" s="70">
        <v>0</v>
      </c>
      <c r="G55" s="70">
        <f t="shared" si="2"/>
        <v>0</v>
      </c>
    </row>
    <row r="56" spans="1:7" ht="22.5">
      <c r="A56" s="30" t="s">
        <v>228</v>
      </c>
      <c r="B56" s="29" t="s">
        <v>128</v>
      </c>
      <c r="C56" s="29" t="s">
        <v>227</v>
      </c>
      <c r="D56" s="29"/>
      <c r="E56" s="82">
        <f>E57</f>
        <v>872</v>
      </c>
      <c r="F56" s="82">
        <f>F57</f>
        <v>273.7</v>
      </c>
      <c r="G56" s="70">
        <f t="shared" si="2"/>
        <v>31.38761467889908</v>
      </c>
    </row>
    <row r="57" spans="1:7" ht="12.75">
      <c r="A57" s="30" t="s">
        <v>169</v>
      </c>
      <c r="B57" s="29" t="s">
        <v>128</v>
      </c>
      <c r="C57" s="29" t="s">
        <v>227</v>
      </c>
      <c r="D57" s="29" t="s">
        <v>115</v>
      </c>
      <c r="E57" s="82">
        <v>872</v>
      </c>
      <c r="F57" s="82">
        <v>273.7</v>
      </c>
      <c r="G57" s="70">
        <f t="shared" si="2"/>
        <v>31.38761467889908</v>
      </c>
    </row>
    <row r="58" spans="1:7" s="74" customFormat="1" ht="12.75">
      <c r="A58" s="39" t="s">
        <v>229</v>
      </c>
      <c r="B58" s="25" t="s">
        <v>129</v>
      </c>
      <c r="C58" s="25"/>
      <c r="D58" s="25"/>
      <c r="E58" s="81">
        <f>E59+E62</f>
        <v>333</v>
      </c>
      <c r="F58" s="81">
        <f>F59+F62</f>
        <v>164.7</v>
      </c>
      <c r="G58" s="83">
        <f t="shared" si="2"/>
        <v>49.45945945945945</v>
      </c>
    </row>
    <row r="59" spans="1:7" s="74" customFormat="1" ht="12.75">
      <c r="A59" s="23" t="s">
        <v>230</v>
      </c>
      <c r="B59" s="25" t="s">
        <v>163</v>
      </c>
      <c r="C59" s="25"/>
      <c r="D59" s="25"/>
      <c r="E59" s="81">
        <f>E60</f>
        <v>68</v>
      </c>
      <c r="F59" s="81">
        <f>F60</f>
        <v>0</v>
      </c>
      <c r="G59" s="83">
        <f t="shared" si="2"/>
        <v>0</v>
      </c>
    </row>
    <row r="60" spans="1:7" ht="45">
      <c r="A60" s="30" t="s">
        <v>231</v>
      </c>
      <c r="B60" s="29" t="s">
        <v>163</v>
      </c>
      <c r="C60" s="29" t="s">
        <v>232</v>
      </c>
      <c r="D60" s="29"/>
      <c r="E60" s="82">
        <f>E61</f>
        <v>68</v>
      </c>
      <c r="F60" s="82">
        <f>F61</f>
        <v>0</v>
      </c>
      <c r="G60" s="70">
        <f t="shared" si="2"/>
        <v>0</v>
      </c>
    </row>
    <row r="61" spans="1:7" ht="12.75">
      <c r="A61" s="37" t="s">
        <v>169</v>
      </c>
      <c r="B61" s="29" t="s">
        <v>163</v>
      </c>
      <c r="C61" s="29" t="s">
        <v>232</v>
      </c>
      <c r="D61" s="29" t="s">
        <v>115</v>
      </c>
      <c r="E61" s="82">
        <v>68</v>
      </c>
      <c r="F61" s="82">
        <v>0</v>
      </c>
      <c r="G61" s="70">
        <f t="shared" si="2"/>
        <v>0</v>
      </c>
    </row>
    <row r="62" spans="1:7" s="74" customFormat="1" ht="16.5" customHeight="1">
      <c r="A62" s="23" t="s">
        <v>130</v>
      </c>
      <c r="B62" s="25" t="s">
        <v>131</v>
      </c>
      <c r="C62" s="25"/>
      <c r="D62" s="25"/>
      <c r="E62" s="81">
        <f>E63</f>
        <v>265</v>
      </c>
      <c r="F62" s="81">
        <f>F63</f>
        <v>164.7</v>
      </c>
      <c r="G62" s="83">
        <f t="shared" si="2"/>
        <v>62.15094339622641</v>
      </c>
    </row>
    <row r="63" spans="1:7" ht="13.5" customHeight="1">
      <c r="A63" s="30" t="s">
        <v>233</v>
      </c>
      <c r="B63" s="29" t="s">
        <v>131</v>
      </c>
      <c r="C63" s="29" t="s">
        <v>234</v>
      </c>
      <c r="D63" s="29"/>
      <c r="E63" s="82">
        <f>E64</f>
        <v>265</v>
      </c>
      <c r="F63" s="82">
        <f>F64</f>
        <v>164.7</v>
      </c>
      <c r="G63" s="70">
        <f t="shared" si="2"/>
        <v>62.15094339622641</v>
      </c>
    </row>
    <row r="64" spans="1:7" ht="12.75" customHeight="1">
      <c r="A64" s="30" t="s">
        <v>169</v>
      </c>
      <c r="B64" s="29" t="s">
        <v>131</v>
      </c>
      <c r="C64" s="29" t="s">
        <v>234</v>
      </c>
      <c r="D64" s="29" t="s">
        <v>115</v>
      </c>
      <c r="E64" s="82">
        <v>265</v>
      </c>
      <c r="F64" s="82">
        <v>164.7</v>
      </c>
      <c r="G64" s="70">
        <f t="shared" si="2"/>
        <v>62.15094339622641</v>
      </c>
    </row>
    <row r="65" spans="1:7" s="74" customFormat="1" ht="15.75" customHeight="1">
      <c r="A65" s="23" t="s">
        <v>235</v>
      </c>
      <c r="B65" s="25" t="s">
        <v>132</v>
      </c>
      <c r="C65" s="25"/>
      <c r="D65" s="25"/>
      <c r="E65" s="81">
        <f>E66</f>
        <v>6115</v>
      </c>
      <c r="F65" s="81">
        <f>F66</f>
        <v>3257.7</v>
      </c>
      <c r="G65" s="83">
        <f t="shared" si="2"/>
        <v>53.27391659852821</v>
      </c>
    </row>
    <row r="66" spans="1:7" s="74" customFormat="1" ht="17.25" customHeight="1">
      <c r="A66" s="23" t="s">
        <v>236</v>
      </c>
      <c r="B66" s="25" t="s">
        <v>133</v>
      </c>
      <c r="C66" s="25"/>
      <c r="D66" s="25"/>
      <c r="E66" s="81">
        <f>E67+E69</f>
        <v>6115</v>
      </c>
      <c r="F66" s="81">
        <f>F67+F69</f>
        <v>3257.7</v>
      </c>
      <c r="G66" s="83">
        <f t="shared" si="2"/>
        <v>53.27391659852821</v>
      </c>
    </row>
    <row r="67" spans="1:7" ht="21" customHeight="1">
      <c r="A67" s="30" t="s">
        <v>238</v>
      </c>
      <c r="B67" s="29" t="s">
        <v>133</v>
      </c>
      <c r="C67" s="29" t="s">
        <v>237</v>
      </c>
      <c r="D67" s="29"/>
      <c r="E67" s="82">
        <f>E68</f>
        <v>1315</v>
      </c>
      <c r="F67" s="82">
        <f>F68</f>
        <v>860.3</v>
      </c>
      <c r="G67" s="70">
        <f t="shared" si="2"/>
        <v>65.42205323193916</v>
      </c>
    </row>
    <row r="68" spans="1:7" ht="12.75">
      <c r="A68" s="30" t="s">
        <v>169</v>
      </c>
      <c r="B68" s="29" t="s">
        <v>133</v>
      </c>
      <c r="C68" s="29" t="s">
        <v>237</v>
      </c>
      <c r="D68" s="29" t="s">
        <v>115</v>
      </c>
      <c r="E68" s="82">
        <v>1315</v>
      </c>
      <c r="F68" s="82">
        <v>860.3</v>
      </c>
      <c r="G68" s="70">
        <f t="shared" si="2"/>
        <v>65.42205323193916</v>
      </c>
    </row>
    <row r="69" spans="1:7" s="61" customFormat="1" ht="27" customHeight="1">
      <c r="A69" s="30" t="s">
        <v>239</v>
      </c>
      <c r="B69" s="29" t="s">
        <v>133</v>
      </c>
      <c r="C69" s="29" t="s">
        <v>240</v>
      </c>
      <c r="D69" s="29"/>
      <c r="E69" s="82">
        <f>E70</f>
        <v>4800</v>
      </c>
      <c r="F69" s="82">
        <f>F70</f>
        <v>2397.4</v>
      </c>
      <c r="G69" s="70">
        <f t="shared" si="2"/>
        <v>49.94583333333333</v>
      </c>
    </row>
    <row r="70" spans="1:7" ht="12.75">
      <c r="A70" s="33" t="s">
        <v>169</v>
      </c>
      <c r="B70" s="29" t="s">
        <v>133</v>
      </c>
      <c r="C70" s="29" t="s">
        <v>240</v>
      </c>
      <c r="D70" s="29" t="s">
        <v>115</v>
      </c>
      <c r="E70" s="82">
        <v>4800</v>
      </c>
      <c r="F70" s="82">
        <v>2397.4</v>
      </c>
      <c r="G70" s="70">
        <f t="shared" si="2"/>
        <v>49.94583333333333</v>
      </c>
    </row>
    <row r="71" spans="1:7" s="74" customFormat="1" ht="14.25" customHeight="1">
      <c r="A71" s="23" t="s">
        <v>241</v>
      </c>
      <c r="B71" s="25" t="s">
        <v>134</v>
      </c>
      <c r="C71" s="25"/>
      <c r="D71" s="25"/>
      <c r="E71" s="81">
        <f>E72+E75</f>
        <v>12268.3</v>
      </c>
      <c r="F71" s="81">
        <f>F72+F75</f>
        <v>8837.6</v>
      </c>
      <c r="G71" s="83">
        <f aca="true" t="shared" si="5" ref="G71:G102">F71/E71%</f>
        <v>72.03606041586855</v>
      </c>
    </row>
    <row r="72" spans="1:7" s="74" customFormat="1" ht="15" customHeight="1">
      <c r="A72" s="39" t="s">
        <v>242</v>
      </c>
      <c r="B72" s="25" t="s">
        <v>183</v>
      </c>
      <c r="C72" s="25"/>
      <c r="D72" s="25"/>
      <c r="E72" s="81">
        <f>E73</f>
        <v>185.3</v>
      </c>
      <c r="F72" s="81">
        <f>F73</f>
        <v>123.5</v>
      </c>
      <c r="G72" s="83">
        <f t="shared" si="5"/>
        <v>66.64867781975174</v>
      </c>
    </row>
    <row r="73" spans="1:7" ht="22.5">
      <c r="A73" s="30" t="s">
        <v>243</v>
      </c>
      <c r="B73" s="29" t="s">
        <v>183</v>
      </c>
      <c r="C73" s="29" t="s">
        <v>244</v>
      </c>
      <c r="D73" s="29"/>
      <c r="E73" s="82">
        <f>E74</f>
        <v>185.3</v>
      </c>
      <c r="F73" s="82">
        <f>F74</f>
        <v>123.5</v>
      </c>
      <c r="G73" s="70">
        <f t="shared" si="5"/>
        <v>66.64867781975174</v>
      </c>
    </row>
    <row r="74" spans="1:7" ht="16.5" customHeight="1">
      <c r="A74" s="46" t="s">
        <v>245</v>
      </c>
      <c r="B74" s="29" t="s">
        <v>183</v>
      </c>
      <c r="C74" s="41" t="s">
        <v>244</v>
      </c>
      <c r="D74" s="27">
        <v>300</v>
      </c>
      <c r="E74" s="89">
        <v>185.3</v>
      </c>
      <c r="F74" s="97">
        <v>123.5</v>
      </c>
      <c r="G74" s="70">
        <f t="shared" si="5"/>
        <v>66.64867781975174</v>
      </c>
    </row>
    <row r="75" spans="1:7" s="74" customFormat="1" ht="17.25" customHeight="1">
      <c r="A75" s="39" t="s">
        <v>246</v>
      </c>
      <c r="B75" s="25" t="s">
        <v>135</v>
      </c>
      <c r="C75" s="40"/>
      <c r="D75" s="51"/>
      <c r="E75" s="88">
        <f>E76+E79+E81</f>
        <v>12083</v>
      </c>
      <c r="F75" s="88">
        <f>F76+F79+F81</f>
        <v>8714.1</v>
      </c>
      <c r="G75" s="83">
        <f t="shared" si="5"/>
        <v>72.11867913597617</v>
      </c>
    </row>
    <row r="76" spans="1:7" ht="25.5" customHeight="1">
      <c r="A76" s="30" t="s">
        <v>248</v>
      </c>
      <c r="B76" s="29" t="s">
        <v>135</v>
      </c>
      <c r="C76" s="41" t="s">
        <v>247</v>
      </c>
      <c r="D76" s="29"/>
      <c r="E76" s="89">
        <f>E77+E78</f>
        <v>2373.2</v>
      </c>
      <c r="F76" s="89">
        <f>F77+F78</f>
        <v>1440.1999999999998</v>
      </c>
      <c r="G76" s="70">
        <f t="shared" si="5"/>
        <v>60.68599359514579</v>
      </c>
    </row>
    <row r="77" spans="1:7" s="61" customFormat="1" ht="23.25" customHeight="1">
      <c r="A77" s="38" t="s">
        <v>167</v>
      </c>
      <c r="B77" s="29" t="s">
        <v>135</v>
      </c>
      <c r="C77" s="41" t="s">
        <v>247</v>
      </c>
      <c r="D77" s="29" t="s">
        <v>206</v>
      </c>
      <c r="E77" s="82">
        <v>2220.2</v>
      </c>
      <c r="F77" s="82">
        <v>1357.1</v>
      </c>
      <c r="G77" s="70">
        <f t="shared" si="5"/>
        <v>61.12512386271507</v>
      </c>
    </row>
    <row r="78" spans="1:7" ht="21.75" customHeight="1">
      <c r="A78" s="46" t="s">
        <v>169</v>
      </c>
      <c r="B78" s="29" t="s">
        <v>135</v>
      </c>
      <c r="C78" s="41" t="s">
        <v>247</v>
      </c>
      <c r="D78" s="27">
        <v>200</v>
      </c>
      <c r="E78" s="82">
        <v>153</v>
      </c>
      <c r="F78" s="82">
        <v>83.1</v>
      </c>
      <c r="G78" s="70">
        <f t="shared" si="5"/>
        <v>54.31372549019608</v>
      </c>
    </row>
    <row r="79" spans="1:7" ht="31.5" customHeight="1">
      <c r="A79" s="33" t="s">
        <v>249</v>
      </c>
      <c r="B79" s="29" t="s">
        <v>135</v>
      </c>
      <c r="C79" s="41" t="s">
        <v>250</v>
      </c>
      <c r="D79" s="29"/>
      <c r="E79" s="82">
        <f>E80</f>
        <v>6366.1</v>
      </c>
      <c r="F79" s="82">
        <f>F80</f>
        <v>4983.6</v>
      </c>
      <c r="G79" s="70">
        <f t="shared" si="5"/>
        <v>78.2834074236974</v>
      </c>
    </row>
    <row r="80" spans="1:7" ht="12.75">
      <c r="A80" s="30" t="s">
        <v>245</v>
      </c>
      <c r="B80" s="29" t="s">
        <v>135</v>
      </c>
      <c r="C80" s="41" t="s">
        <v>250</v>
      </c>
      <c r="D80" s="29" t="s">
        <v>116</v>
      </c>
      <c r="E80" s="82">
        <v>6366.1</v>
      </c>
      <c r="F80" s="82">
        <v>4983.6</v>
      </c>
      <c r="G80" s="70">
        <f t="shared" si="5"/>
        <v>78.2834074236974</v>
      </c>
    </row>
    <row r="81" spans="1:7" s="61" customFormat="1" ht="28.5" customHeight="1">
      <c r="A81" s="38" t="s">
        <v>252</v>
      </c>
      <c r="B81" s="29" t="s">
        <v>135</v>
      </c>
      <c r="C81" s="41" t="s">
        <v>251</v>
      </c>
      <c r="D81" s="27"/>
      <c r="E81" s="82">
        <f>E82</f>
        <v>3343.7</v>
      </c>
      <c r="F81" s="82">
        <f>F82</f>
        <v>2290.3</v>
      </c>
      <c r="G81" s="70">
        <f t="shared" si="5"/>
        <v>68.49597750994408</v>
      </c>
    </row>
    <row r="82" spans="1:7" ht="12.75">
      <c r="A82" s="46" t="s">
        <v>245</v>
      </c>
      <c r="B82" s="29" t="s">
        <v>135</v>
      </c>
      <c r="C82" s="41" t="s">
        <v>251</v>
      </c>
      <c r="D82" s="29" t="s">
        <v>116</v>
      </c>
      <c r="E82" s="82">
        <v>3343.7</v>
      </c>
      <c r="F82" s="82">
        <v>2290.3</v>
      </c>
      <c r="G82" s="70">
        <f t="shared" si="5"/>
        <v>68.49597750994408</v>
      </c>
    </row>
    <row r="83" spans="1:7" s="91" customFormat="1" ht="15" customHeight="1">
      <c r="A83" s="90" t="s">
        <v>253</v>
      </c>
      <c r="B83" s="25" t="s">
        <v>136</v>
      </c>
      <c r="C83" s="40"/>
      <c r="D83" s="25"/>
      <c r="E83" s="81">
        <f>E84</f>
        <v>650</v>
      </c>
      <c r="F83" s="81">
        <f>F84+F86</f>
        <v>62.1</v>
      </c>
      <c r="G83" s="81">
        <f t="shared" si="5"/>
        <v>9.553846153846154</v>
      </c>
    </row>
    <row r="84" spans="1:7" s="74" customFormat="1" ht="12.75">
      <c r="A84" s="23" t="s">
        <v>137</v>
      </c>
      <c r="B84" s="25" t="s">
        <v>138</v>
      </c>
      <c r="C84" s="40"/>
      <c r="D84" s="25"/>
      <c r="E84" s="83">
        <f>E85</f>
        <v>650</v>
      </c>
      <c r="F84" s="81">
        <f>F85</f>
        <v>0</v>
      </c>
      <c r="G84" s="83">
        <f t="shared" si="5"/>
        <v>0</v>
      </c>
    </row>
    <row r="85" spans="1:7" ht="36.75" customHeight="1">
      <c r="A85" s="30" t="s">
        <v>254</v>
      </c>
      <c r="B85" s="29" t="s">
        <v>138</v>
      </c>
      <c r="C85" s="41" t="s">
        <v>255</v>
      </c>
      <c r="D85" s="29"/>
      <c r="E85" s="70">
        <f>E86</f>
        <v>650</v>
      </c>
      <c r="F85" s="82">
        <v>0</v>
      </c>
      <c r="G85" s="70">
        <f t="shared" si="5"/>
        <v>0</v>
      </c>
    </row>
    <row r="86" spans="1:7" ht="11.25" customHeight="1">
      <c r="A86" s="30" t="s">
        <v>169</v>
      </c>
      <c r="B86" s="29" t="s">
        <v>138</v>
      </c>
      <c r="C86" s="41" t="s">
        <v>255</v>
      </c>
      <c r="D86" s="29" t="s">
        <v>115</v>
      </c>
      <c r="E86" s="70">
        <v>650</v>
      </c>
      <c r="F86" s="82">
        <v>62.1</v>
      </c>
      <c r="G86" s="70">
        <f t="shared" si="5"/>
        <v>9.553846153846154</v>
      </c>
    </row>
    <row r="87" spans="1:7" s="74" customFormat="1" ht="12.75">
      <c r="A87" s="42" t="s">
        <v>256</v>
      </c>
      <c r="B87" s="25" t="s">
        <v>139</v>
      </c>
      <c r="C87" s="40"/>
      <c r="D87" s="51"/>
      <c r="E87" s="81">
        <f aca="true" t="shared" si="6" ref="E87:F89">E88</f>
        <v>1543.6</v>
      </c>
      <c r="F87" s="81">
        <f t="shared" si="6"/>
        <v>902.8</v>
      </c>
      <c r="G87" s="83">
        <f t="shared" si="5"/>
        <v>58.48665457372376</v>
      </c>
    </row>
    <row r="88" spans="1:7" s="74" customFormat="1" ht="12.75" customHeight="1">
      <c r="A88" s="47" t="s">
        <v>140</v>
      </c>
      <c r="B88" s="25" t="s">
        <v>141</v>
      </c>
      <c r="C88" s="40"/>
      <c r="D88" s="25"/>
      <c r="E88" s="81">
        <f t="shared" si="6"/>
        <v>1543.6</v>
      </c>
      <c r="F88" s="81">
        <f t="shared" si="6"/>
        <v>902.8</v>
      </c>
      <c r="G88" s="83">
        <f t="shared" si="5"/>
        <v>58.48665457372376</v>
      </c>
    </row>
    <row r="89" spans="1:7" ht="45" customHeight="1">
      <c r="A89" s="33" t="s">
        <v>257</v>
      </c>
      <c r="B89" s="29" t="s">
        <v>141</v>
      </c>
      <c r="C89" s="41" t="s">
        <v>258</v>
      </c>
      <c r="D89" s="29"/>
      <c r="E89" s="82">
        <f t="shared" si="6"/>
        <v>1543.6</v>
      </c>
      <c r="F89" s="82">
        <f t="shared" si="6"/>
        <v>902.8</v>
      </c>
      <c r="G89" s="70">
        <f t="shared" si="5"/>
        <v>58.48665457372376</v>
      </c>
    </row>
    <row r="90" spans="1:7" ht="14.25" customHeight="1">
      <c r="A90" s="30" t="s">
        <v>169</v>
      </c>
      <c r="B90" s="29" t="s">
        <v>141</v>
      </c>
      <c r="C90" s="41" t="s">
        <v>258</v>
      </c>
      <c r="D90" s="29" t="s">
        <v>115</v>
      </c>
      <c r="E90" s="82">
        <v>1543.6</v>
      </c>
      <c r="F90" s="82">
        <v>902.8</v>
      </c>
      <c r="G90" s="70">
        <f t="shared" si="5"/>
        <v>58.48665457372376</v>
      </c>
    </row>
    <row r="91" spans="1:7" ht="14.25" customHeight="1">
      <c r="A91" s="23" t="s">
        <v>259</v>
      </c>
      <c r="B91" s="25"/>
      <c r="C91" s="25"/>
      <c r="D91" s="25"/>
      <c r="E91" s="88">
        <f aca="true" t="shared" si="7" ref="E91:F94">E92</f>
        <v>1457.2</v>
      </c>
      <c r="F91" s="88">
        <f t="shared" si="7"/>
        <v>1000</v>
      </c>
      <c r="G91" s="83">
        <f t="shared" si="5"/>
        <v>68.62475981334065</v>
      </c>
    </row>
    <row r="92" spans="1:7" ht="17.25" customHeight="1">
      <c r="A92" s="23" t="s">
        <v>108</v>
      </c>
      <c r="B92" s="25" t="s">
        <v>109</v>
      </c>
      <c r="C92" s="31"/>
      <c r="D92" s="31"/>
      <c r="E92" s="88">
        <f>E93+E96</f>
        <v>1457.2</v>
      </c>
      <c r="F92" s="88">
        <f>F93+F96</f>
        <v>1000</v>
      </c>
      <c r="G92" s="83">
        <f t="shared" si="5"/>
        <v>68.62475981334065</v>
      </c>
    </row>
    <row r="93" spans="1:7" ht="21.75">
      <c r="A93" s="52" t="s">
        <v>110</v>
      </c>
      <c r="B93" s="25" t="s">
        <v>111</v>
      </c>
      <c r="C93" s="40"/>
      <c r="D93" s="27"/>
      <c r="E93" s="88">
        <f t="shared" si="7"/>
        <v>1117.2</v>
      </c>
      <c r="F93" s="88">
        <f t="shared" si="7"/>
        <v>810.2</v>
      </c>
      <c r="G93" s="83">
        <f t="shared" si="5"/>
        <v>72.52058718224131</v>
      </c>
    </row>
    <row r="94" spans="1:7" ht="13.5" customHeight="1">
      <c r="A94" s="46" t="s">
        <v>260</v>
      </c>
      <c r="B94" s="29" t="s">
        <v>111</v>
      </c>
      <c r="C94" s="41" t="s">
        <v>261</v>
      </c>
      <c r="D94" s="29"/>
      <c r="E94" s="89">
        <f t="shared" si="7"/>
        <v>1117.2</v>
      </c>
      <c r="F94" s="89">
        <f t="shared" si="7"/>
        <v>810.2</v>
      </c>
      <c r="G94" s="70">
        <f t="shared" si="5"/>
        <v>72.52058718224131</v>
      </c>
    </row>
    <row r="95" spans="1:7" ht="26.25" customHeight="1">
      <c r="A95" s="33" t="s">
        <v>167</v>
      </c>
      <c r="B95" s="29" t="s">
        <v>111</v>
      </c>
      <c r="C95" s="41" t="s">
        <v>261</v>
      </c>
      <c r="D95" s="29" t="s">
        <v>206</v>
      </c>
      <c r="E95" s="89">
        <v>1117.2</v>
      </c>
      <c r="F95" s="89">
        <v>810.2</v>
      </c>
      <c r="G95" s="70">
        <f t="shared" si="5"/>
        <v>72.52058718224131</v>
      </c>
    </row>
    <row r="96" spans="1:7" s="74" customFormat="1" ht="25.5" customHeight="1">
      <c r="A96" s="23" t="s">
        <v>113</v>
      </c>
      <c r="B96" s="25" t="s">
        <v>114</v>
      </c>
      <c r="C96" s="40"/>
      <c r="D96" s="25"/>
      <c r="E96" s="88">
        <f>E97+E99</f>
        <v>340</v>
      </c>
      <c r="F96" s="88">
        <f>F97+F99</f>
        <v>189.8</v>
      </c>
      <c r="G96" s="83">
        <f t="shared" si="5"/>
        <v>55.82352941176471</v>
      </c>
    </row>
    <row r="97" spans="1:7" s="61" customFormat="1" ht="36" customHeight="1">
      <c r="A97" s="49" t="s">
        <v>177</v>
      </c>
      <c r="B97" s="44" t="s">
        <v>114</v>
      </c>
      <c r="C97" s="34">
        <v>9910002</v>
      </c>
      <c r="D97" s="43"/>
      <c r="E97" s="89">
        <f>E98</f>
        <v>132.3</v>
      </c>
      <c r="F97" s="89">
        <f>F98</f>
        <v>91.9</v>
      </c>
      <c r="G97" s="70">
        <f t="shared" si="5"/>
        <v>69.46334089191231</v>
      </c>
    </row>
    <row r="98" spans="1:7" s="61" customFormat="1" ht="27.75" customHeight="1">
      <c r="A98" s="30" t="s">
        <v>167</v>
      </c>
      <c r="B98" s="44" t="s">
        <v>114</v>
      </c>
      <c r="C98" s="29">
        <v>9910002</v>
      </c>
      <c r="D98" s="29" t="s">
        <v>206</v>
      </c>
      <c r="E98" s="89">
        <v>132.3</v>
      </c>
      <c r="F98" s="89">
        <v>91.9</v>
      </c>
      <c r="G98" s="70">
        <f t="shared" si="5"/>
        <v>69.46334089191231</v>
      </c>
    </row>
    <row r="99" spans="1:7" s="61" customFormat="1" ht="12.75">
      <c r="A99" s="38" t="s">
        <v>262</v>
      </c>
      <c r="B99" s="44" t="s">
        <v>114</v>
      </c>
      <c r="C99" s="41" t="s">
        <v>263</v>
      </c>
      <c r="D99" s="29"/>
      <c r="E99" s="89">
        <f>E101+E100</f>
        <v>207.70000000000002</v>
      </c>
      <c r="F99" s="89">
        <f>F101+F100</f>
        <v>97.89999999999999</v>
      </c>
      <c r="G99" s="70">
        <f t="shared" si="5"/>
        <v>47.13529128550794</v>
      </c>
    </row>
    <row r="100" spans="1:7" s="61" customFormat="1" ht="23.25" customHeight="1">
      <c r="A100" s="38" t="s">
        <v>169</v>
      </c>
      <c r="B100" s="44" t="s">
        <v>114</v>
      </c>
      <c r="C100" s="41" t="s">
        <v>263</v>
      </c>
      <c r="D100" s="27">
        <v>200</v>
      </c>
      <c r="E100" s="89">
        <v>185.3</v>
      </c>
      <c r="F100" s="89">
        <v>88.6</v>
      </c>
      <c r="G100" s="70">
        <f t="shared" si="5"/>
        <v>47.81435509983809</v>
      </c>
    </row>
    <row r="101" spans="1:7" ht="18.75" customHeight="1">
      <c r="A101" s="30" t="s">
        <v>170</v>
      </c>
      <c r="B101" s="44" t="s">
        <v>114</v>
      </c>
      <c r="C101" s="41" t="s">
        <v>263</v>
      </c>
      <c r="D101" s="27">
        <v>800</v>
      </c>
      <c r="E101" s="89">
        <v>22.4</v>
      </c>
      <c r="F101" s="89">
        <v>9.3</v>
      </c>
      <c r="G101" s="70">
        <f t="shared" si="5"/>
        <v>41.51785714285715</v>
      </c>
    </row>
    <row r="102" spans="1:7" ht="12.75">
      <c r="A102" s="23" t="s">
        <v>165</v>
      </c>
      <c r="B102" s="29"/>
      <c r="C102" s="43"/>
      <c r="D102" s="29"/>
      <c r="E102" s="88">
        <f>E91+E5</f>
        <v>69247.50000000001</v>
      </c>
      <c r="F102" s="88">
        <f>F91+F5</f>
        <v>34448.9</v>
      </c>
      <c r="G102" s="83">
        <f t="shared" si="5"/>
        <v>49.74749990974403</v>
      </c>
    </row>
    <row r="103" spans="1:4" s="1" customFormat="1" ht="12.75">
      <c r="A103" s="71"/>
      <c r="B103" s="71"/>
      <c r="C103" s="71"/>
      <c r="D103" s="71"/>
    </row>
  </sheetData>
  <sheetProtection/>
  <mergeCells count="2">
    <mergeCell ref="A2:G2"/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70.25390625" style="0" customWidth="1"/>
    <col min="2" max="2" width="25.875" style="2" customWidth="1"/>
    <col min="3" max="3" width="12.00390625" style="7" customWidth="1"/>
    <col min="4" max="4" width="11.875" style="15" customWidth="1"/>
    <col min="5" max="5" width="12.25390625" style="0" customWidth="1"/>
  </cols>
  <sheetData>
    <row r="1" spans="1:5" ht="15.75">
      <c r="A1" s="106" t="s">
        <v>303</v>
      </c>
      <c r="B1" s="106"/>
      <c r="C1" s="106"/>
      <c r="D1" s="106"/>
      <c r="E1" s="106"/>
    </row>
    <row r="2" spans="1:5" ht="15.75">
      <c r="A2" s="106" t="s">
        <v>288</v>
      </c>
      <c r="B2" s="106"/>
      <c r="C2" s="106"/>
      <c r="D2" s="106"/>
      <c r="E2" s="106"/>
    </row>
    <row r="3" spans="1:8" ht="15.75" customHeight="1">
      <c r="A3" s="143"/>
      <c r="B3" s="143"/>
      <c r="C3" s="143"/>
      <c r="D3" s="143"/>
      <c r="E3" s="143"/>
      <c r="F3" s="3"/>
      <c r="G3" s="3"/>
      <c r="H3" s="3"/>
    </row>
    <row r="4" spans="1:8" ht="15.75">
      <c r="A4" s="6"/>
      <c r="B4" s="6"/>
      <c r="C4" s="8"/>
      <c r="D4" s="16"/>
      <c r="E4" s="3"/>
      <c r="F4" s="3"/>
      <c r="G4" s="3"/>
      <c r="H4" s="3"/>
    </row>
    <row r="5" spans="1:8" ht="45" customHeight="1">
      <c r="A5" s="10" t="s">
        <v>267</v>
      </c>
      <c r="B5" s="10" t="s">
        <v>0</v>
      </c>
      <c r="C5" s="11" t="s">
        <v>264</v>
      </c>
      <c r="D5" s="78" t="s">
        <v>265</v>
      </c>
      <c r="E5" s="79" t="s">
        <v>94</v>
      </c>
      <c r="F5" s="3"/>
      <c r="G5" s="3"/>
      <c r="H5" s="3"/>
    </row>
    <row r="6" spans="1:8" ht="16.5" customHeight="1">
      <c r="A6" s="80" t="s">
        <v>268</v>
      </c>
      <c r="B6" s="10" t="s">
        <v>269</v>
      </c>
      <c r="C6" s="92">
        <f>C10-C14</f>
        <v>4440.300000000003</v>
      </c>
      <c r="D6" s="92">
        <f>D7-D12</f>
        <v>22614.5</v>
      </c>
      <c r="E6" s="73"/>
      <c r="F6" s="3"/>
      <c r="G6" s="3"/>
      <c r="H6" s="3"/>
    </row>
    <row r="7" spans="1:5" s="61" customFormat="1" ht="12.75">
      <c r="A7" s="30" t="s">
        <v>270</v>
      </c>
      <c r="B7" s="34" t="s">
        <v>272</v>
      </c>
      <c r="C7" s="89">
        <f aca="true" t="shared" si="0" ref="C7:D9">C8</f>
        <v>73687.8</v>
      </c>
      <c r="D7" s="89">
        <f t="shared" si="0"/>
        <v>57063.3</v>
      </c>
      <c r="E7" s="77">
        <f aca="true" t="shared" si="1" ref="E7:E14">D7/C7%</f>
        <v>77.43927760090544</v>
      </c>
    </row>
    <row r="8" spans="1:5" s="61" customFormat="1" ht="12.75">
      <c r="A8" s="30" t="s">
        <v>271</v>
      </c>
      <c r="B8" s="34" t="s">
        <v>275</v>
      </c>
      <c r="C8" s="89">
        <f t="shared" si="0"/>
        <v>73687.8</v>
      </c>
      <c r="D8" s="89">
        <f t="shared" si="0"/>
        <v>57063.3</v>
      </c>
      <c r="E8" s="77">
        <f t="shared" si="1"/>
        <v>77.43927760090544</v>
      </c>
    </row>
    <row r="9" spans="1:5" s="61" customFormat="1" ht="12.75">
      <c r="A9" s="93" t="s">
        <v>273</v>
      </c>
      <c r="B9" s="34" t="s">
        <v>276</v>
      </c>
      <c r="C9" s="89">
        <f t="shared" si="0"/>
        <v>73687.8</v>
      </c>
      <c r="D9" s="89">
        <f t="shared" si="0"/>
        <v>57063.3</v>
      </c>
      <c r="E9" s="77">
        <f t="shared" si="1"/>
        <v>77.43927760090544</v>
      </c>
    </row>
    <row r="10" spans="1:8" ht="21" customHeight="1">
      <c r="A10" s="33" t="s">
        <v>274</v>
      </c>
      <c r="B10" s="34" t="s">
        <v>277</v>
      </c>
      <c r="C10" s="89">
        <v>73687.8</v>
      </c>
      <c r="D10" s="89">
        <v>57063.3</v>
      </c>
      <c r="E10" s="77">
        <f t="shared" si="1"/>
        <v>77.43927760090544</v>
      </c>
      <c r="F10" s="3"/>
      <c r="G10" s="3"/>
      <c r="H10" s="3"/>
    </row>
    <row r="11" spans="1:8" ht="18" customHeight="1">
      <c r="A11" s="33" t="s">
        <v>279</v>
      </c>
      <c r="B11" s="34" t="s">
        <v>278</v>
      </c>
      <c r="C11" s="89">
        <f aca="true" t="shared" si="2" ref="C11:D13">C12</f>
        <v>69247.5</v>
      </c>
      <c r="D11" s="82">
        <f t="shared" si="2"/>
        <v>34448.8</v>
      </c>
      <c r="E11" s="77">
        <f t="shared" si="1"/>
        <v>49.747355500198566</v>
      </c>
      <c r="F11" s="3"/>
      <c r="G11" s="3"/>
      <c r="H11" s="3"/>
    </row>
    <row r="12" spans="1:8" ht="26.25" customHeight="1">
      <c r="A12" s="33" t="s">
        <v>280</v>
      </c>
      <c r="B12" s="34" t="s">
        <v>283</v>
      </c>
      <c r="C12" s="89">
        <f t="shared" si="2"/>
        <v>69247.5</v>
      </c>
      <c r="D12" s="82">
        <f t="shared" si="2"/>
        <v>34448.8</v>
      </c>
      <c r="E12" s="77">
        <f t="shared" si="1"/>
        <v>49.747355500198566</v>
      </c>
      <c r="F12" s="3"/>
      <c r="G12" s="3"/>
      <c r="H12" s="3"/>
    </row>
    <row r="13" spans="1:8" ht="12.75">
      <c r="A13" s="33" t="s">
        <v>281</v>
      </c>
      <c r="B13" s="34" t="s">
        <v>284</v>
      </c>
      <c r="C13" s="89">
        <f t="shared" si="2"/>
        <v>69247.5</v>
      </c>
      <c r="D13" s="89">
        <f t="shared" si="2"/>
        <v>34448.8</v>
      </c>
      <c r="E13" s="77">
        <f t="shared" si="1"/>
        <v>49.747355500198566</v>
      </c>
      <c r="F13" s="3"/>
      <c r="G13" s="3"/>
      <c r="H13" s="3"/>
    </row>
    <row r="14" spans="1:8" ht="22.5" customHeight="1">
      <c r="A14" s="33" t="s">
        <v>282</v>
      </c>
      <c r="B14" s="34" t="s">
        <v>285</v>
      </c>
      <c r="C14" s="89">
        <v>69247.5</v>
      </c>
      <c r="D14" s="82">
        <v>34448.8</v>
      </c>
      <c r="E14" s="77">
        <f t="shared" si="1"/>
        <v>49.747355500198566</v>
      </c>
      <c r="F14" s="3"/>
      <c r="G14" s="3"/>
      <c r="H14" s="3"/>
    </row>
    <row r="15" spans="1:7" s="1" customFormat="1" ht="51.75" customHeight="1" hidden="1">
      <c r="A15" s="33" t="s">
        <v>35</v>
      </c>
      <c r="B15" s="24" t="s">
        <v>34</v>
      </c>
      <c r="C15" s="32">
        <v>0</v>
      </c>
      <c r="D15" s="69"/>
      <c r="E15" s="63"/>
      <c r="F15" s="4"/>
      <c r="G15" s="4"/>
    </row>
    <row r="16" spans="1:7" ht="67.5" hidden="1">
      <c r="A16" s="33" t="s">
        <v>70</v>
      </c>
      <c r="B16" s="34" t="s">
        <v>89</v>
      </c>
      <c r="C16" s="32">
        <v>0</v>
      </c>
      <c r="D16" s="69"/>
      <c r="E16" s="63"/>
      <c r="F16" s="5"/>
      <c r="G16" s="5"/>
    </row>
    <row r="17" spans="1:7" ht="53.25" hidden="1">
      <c r="A17" s="23" t="s">
        <v>96</v>
      </c>
      <c r="B17" s="24" t="s">
        <v>97</v>
      </c>
      <c r="C17" s="32">
        <v>0</v>
      </c>
      <c r="D17" s="69"/>
      <c r="E17" s="63"/>
      <c r="F17" s="5"/>
      <c r="G17" s="5"/>
    </row>
    <row r="18" spans="1:7" ht="48.75" customHeight="1" hidden="1">
      <c r="A18" s="23" t="s">
        <v>98</v>
      </c>
      <c r="B18" s="24" t="s">
        <v>99</v>
      </c>
      <c r="C18" s="32">
        <v>0</v>
      </c>
      <c r="D18" s="69"/>
      <c r="E18" s="63"/>
      <c r="F18" s="5"/>
      <c r="G18" s="5"/>
    </row>
    <row r="19" spans="1:7" ht="33.75" hidden="1">
      <c r="A19" s="30" t="s">
        <v>100</v>
      </c>
      <c r="B19" s="34" t="s">
        <v>101</v>
      </c>
      <c r="C19" s="32">
        <v>0</v>
      </c>
      <c r="D19" s="69"/>
      <c r="E19" s="63"/>
      <c r="F19" s="5"/>
      <c r="G19" s="5"/>
    </row>
    <row r="20" spans="1:7" ht="33.75" hidden="1">
      <c r="A20" s="30" t="s">
        <v>102</v>
      </c>
      <c r="B20" s="34" t="s">
        <v>103</v>
      </c>
      <c r="C20" s="32">
        <v>0</v>
      </c>
      <c r="D20" s="69"/>
      <c r="E20" s="63"/>
      <c r="F20" s="5"/>
      <c r="G20" s="5"/>
    </row>
    <row r="21" spans="1:7" ht="12.75" hidden="1">
      <c r="A21" s="12"/>
      <c r="B21" s="13"/>
      <c r="C21" s="9"/>
      <c r="D21" s="17"/>
      <c r="E21" s="5"/>
      <c r="F21" s="5"/>
      <c r="G21" s="5"/>
    </row>
    <row r="22" spans="1:7" ht="12.75">
      <c r="A22" s="5"/>
      <c r="B22" s="5"/>
      <c r="C22" s="9"/>
      <c r="D22" s="18"/>
      <c r="E22" s="5"/>
      <c r="F22" s="5"/>
      <c r="G22" s="5"/>
    </row>
    <row r="23" spans="1:7" ht="12.75">
      <c r="A23" s="5"/>
      <c r="B23" s="5"/>
      <c r="C23" s="9"/>
      <c r="D23" s="18"/>
      <c r="E23" s="5"/>
      <c r="F23" s="5"/>
      <c r="G23" s="5"/>
    </row>
    <row r="24" spans="1:7" ht="12.75">
      <c r="A24" s="144" t="s">
        <v>289</v>
      </c>
      <c r="B24" s="145"/>
      <c r="C24" s="145"/>
      <c r="D24" s="145"/>
      <c r="E24" s="145"/>
      <c r="F24" s="5"/>
      <c r="G24" s="5"/>
    </row>
    <row r="25" spans="1:7" ht="12.75">
      <c r="A25" s="144" t="s">
        <v>290</v>
      </c>
      <c r="B25" s="145"/>
      <c r="C25" s="145"/>
      <c r="D25" s="145"/>
      <c r="E25" s="145"/>
      <c r="F25" s="5"/>
      <c r="G25" s="5"/>
    </row>
    <row r="26" spans="1:7" ht="12.75">
      <c r="A26" s="5"/>
      <c r="B26" s="5"/>
      <c r="C26" s="9"/>
      <c r="D26" s="18"/>
      <c r="E26" s="5"/>
      <c r="F26" s="5"/>
      <c r="G26" s="5"/>
    </row>
    <row r="27" spans="1:7" ht="12.75">
      <c r="A27" s="2"/>
      <c r="D27" s="14"/>
      <c r="E27" s="2"/>
      <c r="F27" s="2"/>
      <c r="G27" s="2"/>
    </row>
    <row r="28" spans="1:7" ht="12.75">
      <c r="A28" s="2"/>
      <c r="D28" s="14"/>
      <c r="E28" s="2"/>
      <c r="F28" s="2"/>
      <c r="G28" s="2"/>
    </row>
    <row r="29" spans="1:7" ht="12.75">
      <c r="A29" s="2"/>
      <c r="D29" s="14"/>
      <c r="E29" s="2"/>
      <c r="F29" s="2"/>
      <c r="G29" s="2"/>
    </row>
    <row r="30" spans="1:7" ht="12.75">
      <c r="A30" s="2"/>
      <c r="D30" s="14"/>
      <c r="E30" s="2"/>
      <c r="F30" s="2"/>
      <c r="G30" s="2"/>
    </row>
    <row r="31" spans="1:7" ht="12.75">
      <c r="A31" s="2"/>
      <c r="D31" s="14"/>
      <c r="E31" s="2"/>
      <c r="F31" s="2"/>
      <c r="G31" s="2"/>
    </row>
    <row r="32" spans="1:7" ht="12.75">
      <c r="A32" s="2"/>
      <c r="D32" s="14"/>
      <c r="E32" s="2"/>
      <c r="F32" s="2"/>
      <c r="G32" s="2"/>
    </row>
    <row r="33" spans="1:7" ht="12.75">
      <c r="A33" s="2"/>
      <c r="D33" s="14"/>
      <c r="E33" s="2"/>
      <c r="F33" s="2"/>
      <c r="G33" s="2"/>
    </row>
    <row r="34" spans="1:7" ht="12.75">
      <c r="A34" s="2"/>
      <c r="D34" s="14"/>
      <c r="E34" s="2"/>
      <c r="F34" s="2"/>
      <c r="G34" s="2"/>
    </row>
    <row r="35" spans="1:7" ht="12.75">
      <c r="A35" s="2"/>
      <c r="D35" s="14"/>
      <c r="E35" s="2"/>
      <c r="F35" s="2"/>
      <c r="G35" s="2"/>
    </row>
    <row r="36" spans="1:7" ht="12.75">
      <c r="A36" s="2"/>
      <c r="D36" s="14"/>
      <c r="E36" s="2"/>
      <c r="F36" s="2"/>
      <c r="G36" s="2"/>
    </row>
    <row r="37" spans="1:7" ht="12.75">
      <c r="A37" s="2"/>
      <c r="D37" s="14"/>
      <c r="E37" s="2"/>
      <c r="F37" s="2"/>
      <c r="G37" s="2"/>
    </row>
    <row r="38" spans="1:7" ht="12.75">
      <c r="A38" s="2"/>
      <c r="D38" s="14"/>
      <c r="E38" s="2"/>
      <c r="F38" s="2"/>
      <c r="G38" s="2"/>
    </row>
  </sheetData>
  <sheetProtection/>
  <mergeCells count="5">
    <mergeCell ref="A1:E1"/>
    <mergeCell ref="A3:E3"/>
    <mergeCell ref="A2:E2"/>
    <mergeCell ref="A24:E24"/>
    <mergeCell ref="A25:E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34"/>
  <sheetViews>
    <sheetView tabSelected="1" zoomScalePageLayoutView="0" workbookViewId="0" topLeftCell="A1">
      <selection activeCell="G15" sqref="G15:G19"/>
    </sheetView>
  </sheetViews>
  <sheetFormatPr defaultColWidth="9.00390625" defaultRowHeight="12.75"/>
  <cols>
    <col min="1" max="1" width="13.125" style="0" customWidth="1"/>
    <col min="5" max="5" width="12.25390625" style="0" customWidth="1"/>
    <col min="8" max="8" width="11.625" style="0" customWidth="1"/>
    <col min="9" max="9" width="20.625" style="0" customWidth="1"/>
  </cols>
  <sheetData>
    <row r="2" ht="3" customHeight="1"/>
    <row r="3" spans="1:9" ht="12.75">
      <c r="A3" s="128" t="s">
        <v>305</v>
      </c>
      <c r="B3" s="129"/>
      <c r="C3" s="129"/>
      <c r="D3" s="129"/>
      <c r="E3" s="129"/>
      <c r="F3" s="129"/>
      <c r="G3" s="129"/>
      <c r="H3" s="129"/>
      <c r="I3" s="129"/>
    </row>
    <row r="4" spans="1:9" ht="24.75" customHeight="1">
      <c r="A4" s="129"/>
      <c r="B4" s="129"/>
      <c r="C4" s="129"/>
      <c r="D4" s="129"/>
      <c r="E4" s="129"/>
      <c r="F4" s="129"/>
      <c r="G4" s="129"/>
      <c r="H4" s="129"/>
      <c r="I4" s="129"/>
    </row>
    <row r="7" spans="1:9" ht="24">
      <c r="A7" s="130" t="s">
        <v>143</v>
      </c>
      <c r="B7" s="131" t="s">
        <v>144</v>
      </c>
      <c r="C7" s="131"/>
      <c r="D7" s="131"/>
      <c r="E7" s="132" t="s">
        <v>145</v>
      </c>
      <c r="F7" s="132"/>
      <c r="G7" s="132"/>
      <c r="H7" s="57" t="s">
        <v>146</v>
      </c>
      <c r="I7" s="133" t="s">
        <v>306</v>
      </c>
    </row>
    <row r="8" spans="1:9" ht="12.75">
      <c r="A8" s="130"/>
      <c r="B8" s="131"/>
      <c r="C8" s="131"/>
      <c r="D8" s="131"/>
      <c r="E8" s="134" t="s">
        <v>147</v>
      </c>
      <c r="F8" s="134"/>
      <c r="G8" s="134"/>
      <c r="H8" s="59"/>
      <c r="I8" s="133"/>
    </row>
    <row r="9" spans="1:9" ht="24">
      <c r="A9" s="130"/>
      <c r="B9" s="131"/>
      <c r="C9" s="131"/>
      <c r="D9" s="131"/>
      <c r="E9" s="58" t="s">
        <v>148</v>
      </c>
      <c r="F9" s="58" t="s">
        <v>149</v>
      </c>
      <c r="G9" s="58" t="s">
        <v>150</v>
      </c>
      <c r="H9" s="58" t="s">
        <v>151</v>
      </c>
      <c r="I9" s="60"/>
    </row>
    <row r="10" spans="1:9" ht="12.75">
      <c r="A10" s="109" t="s">
        <v>157</v>
      </c>
      <c r="B10" s="138" t="s">
        <v>112</v>
      </c>
      <c r="C10" s="138"/>
      <c r="D10" s="138"/>
      <c r="E10" s="127" t="s">
        <v>111</v>
      </c>
      <c r="F10" s="127" t="s">
        <v>261</v>
      </c>
      <c r="G10" s="114" t="s">
        <v>166</v>
      </c>
      <c r="H10" s="41" t="s">
        <v>152</v>
      </c>
      <c r="I10" s="41" t="s">
        <v>152</v>
      </c>
    </row>
    <row r="11" spans="1:9" ht="12.75" customHeight="1">
      <c r="A11" s="109"/>
      <c r="B11" s="111" t="s">
        <v>153</v>
      </c>
      <c r="C11" s="111"/>
      <c r="D11" s="111"/>
      <c r="E11" s="115"/>
      <c r="F11" s="115"/>
      <c r="G11" s="115"/>
      <c r="H11" s="55">
        <v>1</v>
      </c>
      <c r="I11" s="96">
        <v>1</v>
      </c>
    </row>
    <row r="12" spans="1:9" ht="12.75">
      <c r="A12" s="109"/>
      <c r="B12" s="111" t="s">
        <v>154</v>
      </c>
      <c r="C12" s="111"/>
      <c r="D12" s="111"/>
      <c r="E12" s="115"/>
      <c r="F12" s="115"/>
      <c r="G12" s="115"/>
      <c r="H12" s="41" t="s">
        <v>152</v>
      </c>
      <c r="I12" s="102">
        <f>I13</f>
        <v>810199.88</v>
      </c>
    </row>
    <row r="13" spans="1:9" ht="12.75">
      <c r="A13" s="109"/>
      <c r="B13" s="111" t="s">
        <v>155</v>
      </c>
      <c r="C13" s="111"/>
      <c r="D13" s="111"/>
      <c r="E13" s="115"/>
      <c r="F13" s="115"/>
      <c r="G13" s="115"/>
      <c r="H13" s="41" t="s">
        <v>152</v>
      </c>
      <c r="I13" s="102">
        <v>810199.88</v>
      </c>
    </row>
    <row r="14" spans="1:9" ht="12.75">
      <c r="A14" s="109"/>
      <c r="B14" s="112" t="s">
        <v>156</v>
      </c>
      <c r="C14" s="112"/>
      <c r="D14" s="112"/>
      <c r="E14" s="116"/>
      <c r="F14" s="116"/>
      <c r="G14" s="116"/>
      <c r="H14" s="41" t="s">
        <v>152</v>
      </c>
      <c r="I14" s="103">
        <v>616207.01</v>
      </c>
    </row>
    <row r="15" spans="1:9" ht="12.75">
      <c r="A15" s="113" t="s">
        <v>159</v>
      </c>
      <c r="B15" s="112" t="s">
        <v>160</v>
      </c>
      <c r="C15" s="112"/>
      <c r="D15" s="112"/>
      <c r="E15" s="127" t="s">
        <v>118</v>
      </c>
      <c r="F15" s="127" t="s">
        <v>194</v>
      </c>
      <c r="G15" s="114" t="s">
        <v>166</v>
      </c>
      <c r="H15" s="41" t="s">
        <v>152</v>
      </c>
      <c r="I15" s="104" t="s">
        <v>152</v>
      </c>
    </row>
    <row r="16" spans="1:9" ht="12.75">
      <c r="A16" s="113"/>
      <c r="B16" s="111" t="s">
        <v>153</v>
      </c>
      <c r="C16" s="111"/>
      <c r="D16" s="111"/>
      <c r="E16" s="115"/>
      <c r="F16" s="115"/>
      <c r="G16" s="136"/>
      <c r="H16" s="50">
        <v>1</v>
      </c>
      <c r="I16" s="96">
        <v>1</v>
      </c>
    </row>
    <row r="17" spans="1:9" ht="12.75">
      <c r="A17" s="113"/>
      <c r="B17" s="111" t="s">
        <v>154</v>
      </c>
      <c r="C17" s="111"/>
      <c r="D17" s="111"/>
      <c r="E17" s="115"/>
      <c r="F17" s="115"/>
      <c r="G17" s="136"/>
      <c r="H17" s="41" t="s">
        <v>152</v>
      </c>
      <c r="I17" s="103">
        <f>I18</f>
        <v>849175.68</v>
      </c>
    </row>
    <row r="18" spans="1:9" ht="12.75">
      <c r="A18" s="113"/>
      <c r="B18" s="111" t="s">
        <v>155</v>
      </c>
      <c r="C18" s="111"/>
      <c r="D18" s="111"/>
      <c r="E18" s="115"/>
      <c r="F18" s="115"/>
      <c r="G18" s="136"/>
      <c r="H18" s="41" t="s">
        <v>152</v>
      </c>
      <c r="I18" s="103">
        <v>849175.68</v>
      </c>
    </row>
    <row r="19" spans="1:9" ht="12.75">
      <c r="A19" s="113"/>
      <c r="B19" s="112" t="s">
        <v>156</v>
      </c>
      <c r="C19" s="112"/>
      <c r="D19" s="112"/>
      <c r="E19" s="116"/>
      <c r="F19" s="116"/>
      <c r="G19" s="137"/>
      <c r="H19" s="41" t="s">
        <v>152</v>
      </c>
      <c r="I19" s="103">
        <v>643544.86</v>
      </c>
    </row>
    <row r="20" spans="1:9" ht="12.75">
      <c r="A20" s="113"/>
      <c r="B20" s="112" t="s">
        <v>158</v>
      </c>
      <c r="C20" s="112"/>
      <c r="D20" s="112"/>
      <c r="E20" s="127" t="s">
        <v>118</v>
      </c>
      <c r="F20" s="127" t="s">
        <v>196</v>
      </c>
      <c r="G20" s="114" t="s">
        <v>166</v>
      </c>
      <c r="H20" s="41" t="s">
        <v>152</v>
      </c>
      <c r="I20" s="104" t="s">
        <v>152</v>
      </c>
    </row>
    <row r="21" spans="1:9" ht="12.75">
      <c r="A21" s="113"/>
      <c r="B21" s="111" t="s">
        <v>153</v>
      </c>
      <c r="C21" s="111"/>
      <c r="D21" s="111"/>
      <c r="E21" s="115"/>
      <c r="F21" s="115"/>
      <c r="G21" s="136"/>
      <c r="H21" s="96">
        <v>11.5</v>
      </c>
      <c r="I21" s="105">
        <v>11</v>
      </c>
    </row>
    <row r="22" spans="1:9" ht="12.75">
      <c r="A22" s="113"/>
      <c r="B22" s="111" t="s">
        <v>154</v>
      </c>
      <c r="C22" s="111"/>
      <c r="D22" s="111"/>
      <c r="E22" s="115"/>
      <c r="F22" s="115"/>
      <c r="G22" s="136"/>
      <c r="H22" s="41" t="s">
        <v>152</v>
      </c>
      <c r="I22" s="103">
        <f>I23</f>
        <v>5749384.95</v>
      </c>
    </row>
    <row r="23" spans="1:9" ht="12.75">
      <c r="A23" s="113"/>
      <c r="B23" s="111" t="s">
        <v>155</v>
      </c>
      <c r="C23" s="111"/>
      <c r="D23" s="111"/>
      <c r="E23" s="115"/>
      <c r="F23" s="115"/>
      <c r="G23" s="136"/>
      <c r="H23" s="41" t="s">
        <v>152</v>
      </c>
      <c r="I23" s="103">
        <v>5749384.95</v>
      </c>
    </row>
    <row r="24" spans="1:9" ht="12.75">
      <c r="A24" s="113"/>
      <c r="B24" s="112" t="s">
        <v>156</v>
      </c>
      <c r="C24" s="112"/>
      <c r="D24" s="112"/>
      <c r="E24" s="116"/>
      <c r="F24" s="116"/>
      <c r="G24" s="137"/>
      <c r="H24" s="41" t="s">
        <v>152</v>
      </c>
      <c r="I24" s="103">
        <v>4357072.82</v>
      </c>
    </row>
    <row r="25" spans="1:9" ht="12.75">
      <c r="A25" s="113"/>
      <c r="B25" s="117" t="s">
        <v>161</v>
      </c>
      <c r="C25" s="118"/>
      <c r="D25" s="119"/>
      <c r="E25" s="127" t="s">
        <v>135</v>
      </c>
      <c r="F25" s="114" t="s">
        <v>247</v>
      </c>
      <c r="G25" s="114" t="s">
        <v>166</v>
      </c>
      <c r="H25" s="126">
        <v>3</v>
      </c>
      <c r="I25" s="135">
        <v>3</v>
      </c>
    </row>
    <row r="26" spans="1:9" ht="12.75">
      <c r="A26" s="113"/>
      <c r="B26" s="120"/>
      <c r="C26" s="121"/>
      <c r="D26" s="122"/>
      <c r="E26" s="115"/>
      <c r="F26" s="115"/>
      <c r="G26" s="139"/>
      <c r="H26" s="126"/>
      <c r="I26" s="135"/>
    </row>
    <row r="27" spans="1:9" ht="19.5" customHeight="1">
      <c r="A27" s="113"/>
      <c r="B27" s="123"/>
      <c r="C27" s="124"/>
      <c r="D27" s="125"/>
      <c r="E27" s="115"/>
      <c r="F27" s="115"/>
      <c r="G27" s="139"/>
      <c r="H27" s="126"/>
      <c r="I27" s="135"/>
    </row>
    <row r="28" spans="1:9" ht="12.75">
      <c r="A28" s="113"/>
      <c r="B28" s="111" t="s">
        <v>154</v>
      </c>
      <c r="C28" s="111"/>
      <c r="D28" s="111"/>
      <c r="E28" s="115"/>
      <c r="F28" s="115"/>
      <c r="G28" s="140"/>
      <c r="H28" s="41" t="s">
        <v>152</v>
      </c>
      <c r="I28" s="103">
        <f>I29</f>
        <v>1357072.21</v>
      </c>
    </row>
    <row r="29" spans="1:9" ht="12.75">
      <c r="A29" s="113"/>
      <c r="B29" s="111" t="s">
        <v>155</v>
      </c>
      <c r="C29" s="111"/>
      <c r="D29" s="111"/>
      <c r="E29" s="115"/>
      <c r="F29" s="115"/>
      <c r="G29" s="140"/>
      <c r="H29" s="41" t="s">
        <v>152</v>
      </c>
      <c r="I29" s="103">
        <v>1357072.21</v>
      </c>
    </row>
    <row r="30" spans="1:9" ht="12.75">
      <c r="A30" s="113"/>
      <c r="B30" s="112" t="s">
        <v>156</v>
      </c>
      <c r="C30" s="112"/>
      <c r="D30" s="112"/>
      <c r="E30" s="116"/>
      <c r="F30" s="116"/>
      <c r="G30" s="141"/>
      <c r="H30" s="41" t="s">
        <v>152</v>
      </c>
      <c r="I30" s="103">
        <v>1022663.66</v>
      </c>
    </row>
    <row r="31" spans="1:9" ht="12.75">
      <c r="A31" s="110" t="s">
        <v>162</v>
      </c>
      <c r="B31" s="111" t="s">
        <v>153</v>
      </c>
      <c r="C31" s="111"/>
      <c r="D31" s="111"/>
      <c r="E31" s="127" t="s">
        <v>122</v>
      </c>
      <c r="F31" s="127" t="s">
        <v>205</v>
      </c>
      <c r="G31" s="114" t="s">
        <v>164</v>
      </c>
      <c r="H31" s="50">
        <v>9</v>
      </c>
      <c r="I31" s="105">
        <v>8</v>
      </c>
    </row>
    <row r="32" spans="1:9" ht="12.75">
      <c r="A32" s="110"/>
      <c r="B32" s="111" t="s">
        <v>154</v>
      </c>
      <c r="C32" s="111"/>
      <c r="D32" s="111"/>
      <c r="E32" s="115"/>
      <c r="F32" s="115"/>
      <c r="G32" s="115"/>
      <c r="H32" s="41" t="s">
        <v>152</v>
      </c>
      <c r="I32" s="103">
        <f>I33</f>
        <v>3332890.34</v>
      </c>
    </row>
    <row r="33" spans="1:9" ht="12.75">
      <c r="A33" s="110"/>
      <c r="B33" s="111" t="s">
        <v>155</v>
      </c>
      <c r="C33" s="111"/>
      <c r="D33" s="111"/>
      <c r="E33" s="115"/>
      <c r="F33" s="115"/>
      <c r="G33" s="115"/>
      <c r="H33" s="41" t="s">
        <v>152</v>
      </c>
      <c r="I33" s="103">
        <v>3332890.34</v>
      </c>
    </row>
    <row r="34" spans="1:9" ht="12.75">
      <c r="A34" s="110"/>
      <c r="B34" s="112" t="s">
        <v>156</v>
      </c>
      <c r="C34" s="112"/>
      <c r="D34" s="112"/>
      <c r="E34" s="116"/>
      <c r="F34" s="116"/>
      <c r="G34" s="116"/>
      <c r="H34" s="41" t="s">
        <v>152</v>
      </c>
      <c r="I34" s="103">
        <v>2509193.15</v>
      </c>
    </row>
  </sheetData>
  <sheetProtection/>
  <mergeCells count="49">
    <mergeCell ref="G31:G34"/>
    <mergeCell ref="G25:G30"/>
    <mergeCell ref="F25:F30"/>
    <mergeCell ref="F31:F34"/>
    <mergeCell ref="E15:E19"/>
    <mergeCell ref="F15:F19"/>
    <mergeCell ref="E31:E34"/>
    <mergeCell ref="E10:E14"/>
    <mergeCell ref="F10:F14"/>
    <mergeCell ref="B10:D10"/>
    <mergeCell ref="B11:D11"/>
    <mergeCell ref="B12:D12"/>
    <mergeCell ref="B13:D13"/>
    <mergeCell ref="B17:D17"/>
    <mergeCell ref="B18:D18"/>
    <mergeCell ref="B19:D19"/>
    <mergeCell ref="I25:I27"/>
    <mergeCell ref="B28:D28"/>
    <mergeCell ref="B29:D29"/>
    <mergeCell ref="B22:D22"/>
    <mergeCell ref="E25:E30"/>
    <mergeCell ref="G20:G24"/>
    <mergeCell ref="G15:G19"/>
    <mergeCell ref="A3:I4"/>
    <mergeCell ref="A7:A9"/>
    <mergeCell ref="B7:D9"/>
    <mergeCell ref="E7:G7"/>
    <mergeCell ref="I7:I8"/>
    <mergeCell ref="E8:G8"/>
    <mergeCell ref="G10:G14"/>
    <mergeCell ref="B30:D30"/>
    <mergeCell ref="B23:D23"/>
    <mergeCell ref="B24:D24"/>
    <mergeCell ref="B25:D27"/>
    <mergeCell ref="H25:H27"/>
    <mergeCell ref="E20:E24"/>
    <mergeCell ref="F20:F24"/>
    <mergeCell ref="B20:D20"/>
    <mergeCell ref="B21:D21"/>
    <mergeCell ref="A10:A14"/>
    <mergeCell ref="A31:A34"/>
    <mergeCell ref="B31:D31"/>
    <mergeCell ref="B32:D32"/>
    <mergeCell ref="B33:D33"/>
    <mergeCell ref="B34:D34"/>
    <mergeCell ref="B14:D14"/>
    <mergeCell ref="A15:A30"/>
    <mergeCell ref="B15:D15"/>
    <mergeCell ref="B16:D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Климова</dc:creator>
  <cp:keywords/>
  <dc:description/>
  <cp:lastModifiedBy>Пользователь</cp:lastModifiedBy>
  <cp:lastPrinted>2015-04-09T08:07:21Z</cp:lastPrinted>
  <dcterms:created xsi:type="dcterms:W3CDTF">2005-12-03T09:30:28Z</dcterms:created>
  <dcterms:modified xsi:type="dcterms:W3CDTF">2015-10-28T12:01:58Z</dcterms:modified>
  <cp:category/>
  <cp:version/>
  <cp:contentType/>
  <cp:contentStatus/>
</cp:coreProperties>
</file>