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60" windowWidth="29040" windowHeight="15780" activeTab="1"/>
  </bookViews>
  <sheets>
    <sheet name="Приложение 1 " sheetId="9" r:id="rId1"/>
    <sheet name="Приложение 2" sheetId="2" r:id="rId2"/>
  </sheets>
  <definedNames>
    <definedName name="_xlnm._FilterDatabase" localSheetId="0" hidden="1">'Приложение 1 '!$A$6:$I$81</definedName>
    <definedName name="_xlnm._FilterDatabase" localSheetId="1" hidden="1">'Приложение 2'!$A$7:$J$46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9" l="1"/>
  <c r="G56" i="9"/>
  <c r="G55" i="9" l="1"/>
  <c r="F55" i="9"/>
  <c r="G73" i="9"/>
  <c r="G65" i="9"/>
  <c r="G63" i="9"/>
  <c r="F77" i="9" l="1"/>
  <c r="G10" i="9" l="1"/>
  <c r="F76" i="9"/>
  <c r="F75" i="9" l="1"/>
  <c r="F72" i="9" l="1"/>
  <c r="F68" i="9"/>
  <c r="F67" i="9"/>
  <c r="F71" i="9"/>
  <c r="F66" i="9"/>
  <c r="F65" i="9"/>
  <c r="F64" i="9"/>
  <c r="F63" i="9"/>
  <c r="F62" i="9"/>
  <c r="F61" i="9"/>
  <c r="F57" i="9"/>
  <c r="F56" i="9"/>
  <c r="F54" i="9"/>
  <c r="F53" i="9"/>
  <c r="F52" i="9"/>
  <c r="F51" i="9"/>
  <c r="F50" i="9"/>
  <c r="F49" i="9"/>
  <c r="F48" i="9"/>
  <c r="F47" i="9"/>
  <c r="F46" i="9"/>
  <c r="F44" i="9"/>
  <c r="F43" i="9"/>
  <c r="F41" i="9"/>
  <c r="F40" i="9"/>
  <c r="F36" i="9"/>
  <c r="F35" i="9"/>
  <c r="F20" i="9"/>
  <c r="F15" i="9"/>
  <c r="F16" i="9"/>
  <c r="F17" i="9"/>
  <c r="F18" i="9"/>
  <c r="F19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7" i="9"/>
  <c r="F42" i="9"/>
  <c r="F45" i="9"/>
  <c r="F9" i="9" l="1"/>
  <c r="F7" i="9"/>
  <c r="F10" i="9"/>
  <c r="B73" i="9" l="1"/>
  <c r="B74" i="9"/>
</calcChain>
</file>

<file path=xl/sharedStrings.xml><?xml version="1.0" encoding="utf-8"?>
<sst xmlns="http://schemas.openxmlformats.org/spreadsheetml/2006/main" count="426" uniqueCount="159">
  <si>
    <t>Вопросы местного значения</t>
  </si>
  <si>
    <t>Вид работ</t>
  </si>
  <si>
    <t>Адрес производства работ</t>
  </si>
  <si>
    <t>Ед. изм.</t>
  </si>
  <si>
    <t>Кол-во</t>
  </si>
  <si>
    <t xml:space="preserve">Цена, тыс.руб. </t>
  </si>
  <si>
    <t>Объем финансирова-ния, тыс.руб.</t>
  </si>
  <si>
    <t>Код целевой статьи</t>
  </si>
  <si>
    <t>КОСГУ</t>
  </si>
  <si>
    <t>N п/п</t>
  </si>
  <si>
    <t>Наименование работ</t>
  </si>
  <si>
    <t>Установка детского оборудования (шт.)</t>
  </si>
  <si>
    <t>Установка спортивного оборудования (шт.)</t>
  </si>
  <si>
    <t>Посадка кустарников (шт.)</t>
  </si>
  <si>
    <t>Завоз песка в песочницы (куб.м)</t>
  </si>
  <si>
    <t>Формовка, омоложение, санитарная обрезка (шт.)</t>
  </si>
  <si>
    <t>Демонтаж малых архитектурных форм (шт.)</t>
  </si>
  <si>
    <t>Демонтаж детского игрового оборудования (шт.)</t>
  </si>
  <si>
    <t>Ремонт детского игрового оборудования (шт.)</t>
  </si>
  <si>
    <t>Ремонт спортивного оборудования (шт.)</t>
  </si>
  <si>
    <t>Проведение месячника по благоустройству (шт.)</t>
  </si>
  <si>
    <t>Новогоднее оформление территории (из существующего оборудования) (шт.)</t>
  </si>
  <si>
    <t>Покраска ограждений газонов (пог.м)</t>
  </si>
  <si>
    <t>Демонтаж  ограждений газонов (пог.м)</t>
  </si>
  <si>
    <t>Установка малых архитектурных форм (шт.)</t>
  </si>
  <si>
    <t>кв.м.</t>
  </si>
  <si>
    <t>Осуществление работ в сфере озеленения на территории муниципального образования</t>
  </si>
  <si>
    <t>992 00 00048</t>
  </si>
  <si>
    <t>992 00 00045</t>
  </si>
  <si>
    <t>территория мо (внутриквартальная)</t>
  </si>
  <si>
    <t>УТВЕРЖДАЮ</t>
  </si>
  <si>
    <t>Ремонт (восстановление) газонов (кв.м)</t>
  </si>
  <si>
    <t>Оборудование контейнерных площадок (шт.)</t>
  </si>
  <si>
    <t>Приобретение  шаров (шт.)</t>
  </si>
  <si>
    <t>Ремонт оборудования контейнерных площадок (шт.)</t>
  </si>
  <si>
    <t>Ремонт основания под контейнерную площадку (кв.м.)</t>
  </si>
  <si>
    <t>Разработка проектной документации (шт.)</t>
  </si>
  <si>
    <t>Посадка деревьев взамен утраченных (шт.)</t>
  </si>
  <si>
    <t>Посадка кустарника взамен утраченных (шт.)</t>
  </si>
  <si>
    <t>Составление смет (шт.)</t>
  </si>
  <si>
    <t>Технический надзор (шт.)</t>
  </si>
  <si>
    <t>Ремонт мощения (картами) (кв.м)</t>
  </si>
  <si>
    <t>Ремонт малых архитектурных форм, уличной мебели и хозяйственно-бытового оборудования (шт.)</t>
  </si>
  <si>
    <t xml:space="preserve">Бугский переулок д.4, 12-я линия В.О. д.7/43,  13-я линия В.О. д.18, Кадетская 
линия В.О. д.7/2 Большой пр В.О. д.78, 17 -я линия В.О. д. 12
</t>
  </si>
  <si>
    <t>территория МО (ЗНОП МЗ)</t>
  </si>
  <si>
    <t>куб.м.</t>
  </si>
  <si>
    <t xml:space="preserve">Бугский переулок д.4,  Кадетская 
линия В.О., д.7/2 Большой пр.В.О.  д.78,  17-я линия В.О., д. 12
</t>
  </si>
  <si>
    <t>Ремонт асфальтобетонного покрытия (картами) (кв.м)</t>
  </si>
  <si>
    <t xml:space="preserve">территория МО </t>
  </si>
  <si>
    <t>Хранение украшений к Новому Году (шт.)</t>
  </si>
  <si>
    <t>Организация санитарных рубок, а также удаление аварийных, больных деревьев и кустарников (шт.)</t>
  </si>
  <si>
    <t>Уход за цветниками (кв.м.)</t>
  </si>
  <si>
    <t>Посадка цветочной рассады (с завозом растительного грунта) (шт.)</t>
  </si>
  <si>
    <t>Устройство (ремонт) пешеходных дорожек из тротуарной плитки (кв.м.)</t>
  </si>
  <si>
    <t>Содержание территорий зеленых насаждений: уборка  (кв.м)</t>
  </si>
  <si>
    <t>Уход за деревьями (шт.)</t>
  </si>
  <si>
    <t>Уход за кустами (шт.)</t>
  </si>
  <si>
    <t>Демонтаж ограждений контейнерной площадки</t>
  </si>
  <si>
    <t>Установка ограждения контейнерной площадки</t>
  </si>
  <si>
    <t>шт</t>
  </si>
  <si>
    <t>Устройство зоны отдыха</t>
  </si>
  <si>
    <t xml:space="preserve">Устройство пешеходных дорожек </t>
  </si>
  <si>
    <t xml:space="preserve"> </t>
  </si>
  <si>
    <t>Посадка кустарников</t>
  </si>
  <si>
    <t xml:space="preserve">Установка ограждений (ранее демонтированных) 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</si>
  <si>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</si>
  <si>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пм</t>
  </si>
  <si>
    <t>Устройство (восстановление) газона</t>
  </si>
  <si>
    <t>Обеспечение проектирования благоустройства при размещении объектов благоустройства</t>
  </si>
  <si>
    <t>Разработка проектной документации</t>
  </si>
  <si>
    <t>территория МО</t>
  </si>
  <si>
    <t>шт.</t>
  </si>
  <si>
    <t>992 00 00042</t>
  </si>
  <si>
    <t>Составление смет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</si>
  <si>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</si>
  <si>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Ремонт асфальтобетонного покрытия (картами)</t>
  </si>
  <si>
    <t>территория МО (внутриквартальная)</t>
  </si>
  <si>
    <t>992 00 00043</t>
  </si>
  <si>
    <t xml:space="preserve">Ремонт плиточного мощения 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</si>
  <si>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</si>
  <si>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 xml:space="preserve">Ремонт детского игрового и спортивного оборудования </t>
  </si>
  <si>
    <t>992 00 00044</t>
  </si>
  <si>
    <t xml:space="preserve">Ремонт оборудования контейнерных площадок 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</si>
  <si>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</si>
  <si>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Посадка цветочной рассады (с завозом растительного грунта)</t>
  </si>
  <si>
    <t>992 00 00046</t>
  </si>
  <si>
    <t>Уход за цветниками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</si>
  <si>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</si>
  <si>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Новогоднее оформление территории (из существующего оборудования)</t>
  </si>
  <si>
    <t>992 00 00047</t>
  </si>
  <si>
    <t>Хранение новогоднего оборудования</t>
  </si>
  <si>
    <t>Приобретение  шаров</t>
  </si>
  <si>
    <t xml:space="preserve">Ремонт (восстановление) газонов </t>
  </si>
  <si>
    <t>Завоз песка в песочницы</t>
  </si>
  <si>
    <t>Покраска ограждений газонов</t>
  </si>
  <si>
    <t>пог.м</t>
  </si>
  <si>
    <t>Посадка деревьев взамен утраченных</t>
  </si>
  <si>
    <t xml:space="preserve">Посадка кустарников взамен утраченных </t>
  </si>
  <si>
    <t xml:space="preserve">территория МО (ЗНОП МЗ) </t>
  </si>
  <si>
    <t>Проведение месячника по благоустройству</t>
  </si>
  <si>
    <t xml:space="preserve">Ремонт малых архитектурных форм, уличной мебели и хозяйственно-бытового оборудования </t>
  </si>
  <si>
    <t xml:space="preserve">Ремонт  детского игрового  оборудования </t>
  </si>
  <si>
    <t>Содержание территорий зеленых насаждений (уборка)</t>
  </si>
  <si>
    <t>Технический надзор</t>
  </si>
  <si>
    <t xml:space="preserve">Организация санитарных рубок, а также удаление аварийных, больных деревьев и кустарников </t>
  </si>
  <si>
    <t>Адресная программа благоустройства территории муниципального образования муниципальный округ №7 на 2022 год</t>
  </si>
  <si>
    <t>Биржевая линия д. 1/1 лит. З</t>
  </si>
  <si>
    <t xml:space="preserve">Устройство детской площадки (полимерное покрытие) </t>
  </si>
  <si>
    <t>Восстановление (ремонт) газона</t>
  </si>
  <si>
    <t xml:space="preserve">Установка детского игрового оборудования </t>
  </si>
  <si>
    <t xml:space="preserve">Установка спортивного оборудования </t>
  </si>
  <si>
    <t xml:space="preserve">Посадка деревьев и кустарников </t>
  </si>
  <si>
    <t xml:space="preserve">Устройство цветника 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</si>
  <si>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на территориях памятников культурного наследия </t>
  </si>
  <si>
    <t>Ремонт газонов</t>
  </si>
  <si>
    <t xml:space="preserve">территория памятников культурного наследия </t>
  </si>
  <si>
    <t xml:space="preserve">Покраска ограждений газонов  </t>
  </si>
  <si>
    <t xml:space="preserve">Посадка кустарников </t>
  </si>
  <si>
    <t xml:space="preserve">Ремонт ограждения спортивной площадки </t>
  </si>
  <si>
    <t xml:space="preserve">Косая линия д. 24/25 </t>
  </si>
  <si>
    <t>12-я линия В.О., д. 7, 11-я линия В.О., д. 16</t>
  </si>
  <si>
    <t xml:space="preserve">Демонтаж ограждений контейнерной площадки (куб.м.) </t>
  </si>
  <si>
    <t>Устройство зоны отдыха (кв.м.)</t>
  </si>
  <si>
    <t xml:space="preserve">Устройство цветника (кв.м.) </t>
  </si>
  <si>
    <t xml:space="preserve">Установка ограждений газонов </t>
  </si>
  <si>
    <t xml:space="preserve">Ремонт резинового покрытия </t>
  </si>
  <si>
    <t>Установка ограждений газонов (пог.м.)</t>
  </si>
  <si>
    <t>Устройство (ремонт) покрытия детской площадки (кв.м.)</t>
  </si>
  <si>
    <t>И.о. главы местной администрации МО МО №7</t>
  </si>
  <si>
    <t>992 00 00051</t>
  </si>
  <si>
    <t xml:space="preserve">Демонтаж детского игрового  и спортивного оборудования  </t>
  </si>
  <si>
    <t xml:space="preserve">Установка малых архитектурных форм и уличной мебели </t>
  </si>
  <si>
    <t>Ремонт основания контейнерной площадки</t>
  </si>
  <si>
    <t xml:space="preserve">12-я линия В.О., д. 7, 11-я линия В.О., д. 16  </t>
  </si>
  <si>
    <t>Формовка, омоложение, санитарная обрезка деревьев, корчевка пней</t>
  </si>
  <si>
    <t xml:space="preserve"> Содержание территорий зеленых насаждений (уход за кустами )</t>
  </si>
  <si>
    <t xml:space="preserve"> Содержание территорий зеленых насаждений (уход за деревьями )</t>
  </si>
  <si>
    <t>Ремонт покрытия из плитки</t>
  </si>
  <si>
    <t>Демонтаж ограждений газонов</t>
  </si>
  <si>
    <t>Демонтаж малых архитектурных форм</t>
  </si>
  <si>
    <t>Установка малых архитектурных форм  и уличной мебели</t>
  </si>
  <si>
    <t xml:space="preserve">территория МО (ЗНОП МЗ)  </t>
  </si>
  <si>
    <t>Средства, составляющие восстановительную стоимость зеленых насаждений (за исключением зеленых насаждений общего пользования местного значения)</t>
  </si>
  <si>
    <t>усл.</t>
  </si>
  <si>
    <t>Восстановительная стоимость зеленых насаждений</t>
  </si>
  <si>
    <t>Проведение санитарных рубок деревьев и кустарников (формовка, обрезка)</t>
  </si>
  <si>
    <t xml:space="preserve">Демонтаж детского игрового и спортивного оборудования  </t>
  </si>
  <si>
    <t xml:space="preserve">шт. 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</si>
  <si>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</si>
  <si>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Проведение санитарных рубок (в том числе удаление аварийных, больных деревьев и кустарников) </t>
  </si>
  <si>
    <t>Ремонт спортивного оборудования</t>
  </si>
  <si>
    <t xml:space="preserve"> Демонтаж и установка малых архитектурных форм (ранее демонтированных)</t>
  </si>
  <si>
    <t>21 линия В.О. д. 16 к.8, 15 линия В.О. д. 16</t>
  </si>
  <si>
    <t>Установка малых архитектурных форм ( шт.)</t>
  </si>
  <si>
    <t>21-я линия В.О. д. 16 к. 8</t>
  </si>
  <si>
    <t>15-я линия В.О. д. 16</t>
  </si>
  <si>
    <t xml:space="preserve">___________ А.А. Лебедева </t>
  </si>
  <si>
    <t>Приложение 1 к Распоряжению от 15.10.2021 №71-А ( в редакции Распоряжений от 24.11.2021 №82-А, от 25.03.2022 № 26-А, от 02.06.2022 №42-А , от 01.08.2022 № 60-А)</t>
  </si>
  <si>
    <t>Приложение 2 к Распоряжению от 15.10.2021 №71-А ( в редакции Распоряжений от 24.11.2021 №82-А, от 25.03.2022 № 26-А, от 02.06.2022 №42-А, от 01.08.2022 №60-А)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</si>
</sst>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81"/>
  <sheetViews>
    <sheetView zoomScale="110" zoomScaleNormal="110" workbookViewId="0">
      <selection activeCell="C20" sqref="C20"/>
    </sheetView>
  </sheetViews>
  <sheetFormatPr defaultRowHeight="15" x14ac:dyDescent="0.25"/>
  <cols>
    <col min="1" max="1" width="28.28515625" customWidth="1"/>
    <col min="2" max="2" width="27.7109375" customWidth="1"/>
    <col min="3" max="3" width="20.28515625" customWidth="1"/>
    <col min="5" max="5" width="12.85546875" customWidth="1"/>
    <col min="6" max="6" width="8.42578125" customWidth="1"/>
    <col min="7" max="7" width="11.42578125" customWidth="1"/>
    <col min="8" max="8" width="14" customWidth="1"/>
    <col min="9" max="9" width="7.7109375" customWidth="1"/>
  </cols>
  <sheetData>
    <row r="1" spans="1:9" x14ac:dyDescent="0.25">
      <c r="A1" s="33" t="s">
        <v>157</v>
      </c>
      <c r="B1" s="33"/>
      <c r="C1" s="33"/>
      <c r="D1" s="33"/>
      <c r="E1" s="33"/>
      <c r="F1" s="33"/>
      <c r="G1" s="33"/>
      <c r="H1" s="33"/>
      <c r="I1" s="33"/>
    </row>
    <row r="3" spans="1:9" ht="15" customHeight="1" x14ac:dyDescent="0.25">
      <c r="A3" s="34" t="s">
        <v>105</v>
      </c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s="4"/>
      <c r="B5" s="5"/>
      <c r="C5" s="6"/>
      <c r="D5" s="5"/>
    </row>
    <row r="6" spans="1:9" ht="5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66" hidden="1" customHeight="1" x14ac:dyDescent="0.25">
      <c r="A7" s="18" t="s">
        <v>68</v>
      </c>
      <c r="B7" s="1" t="s">
        <v>69</v>
      </c>
      <c r="C7" s="1" t="s">
        <v>70</v>
      </c>
      <c r="D7" s="1" t="s">
        <v>71</v>
      </c>
      <c r="E7" s="19">
        <v>5</v>
      </c>
      <c r="F7" s="19">
        <f>G7/E7</f>
        <v>258.45999999999998</v>
      </c>
      <c r="G7" s="19">
        <v>1292.3</v>
      </c>
      <c r="H7" s="1" t="s">
        <v>72</v>
      </c>
      <c r="I7" s="1">
        <v>226</v>
      </c>
    </row>
    <row r="8" spans="1:9" ht="67.5" hidden="1" customHeight="1" x14ac:dyDescent="0.25">
      <c r="A8" s="18" t="s">
        <v>68</v>
      </c>
      <c r="B8" s="1" t="s">
        <v>73</v>
      </c>
      <c r="C8" s="1" t="s">
        <v>70</v>
      </c>
      <c r="D8" s="1" t="s">
        <v>71</v>
      </c>
      <c r="E8" s="19">
        <v>25</v>
      </c>
      <c r="F8" s="19">
        <v>4</v>
      </c>
      <c r="G8" s="19">
        <v>100</v>
      </c>
      <c r="H8" s="1" t="s">
        <v>72</v>
      </c>
      <c r="I8" s="1">
        <v>226</v>
      </c>
    </row>
    <row r="9" spans="1:9" ht="75" hidden="1" customHeight="1" x14ac:dyDescent="0.25">
      <c r="A9" s="18" t="s">
        <v>65</v>
      </c>
      <c r="B9" s="1" t="s">
        <v>58</v>
      </c>
      <c r="C9" s="1" t="s">
        <v>70</v>
      </c>
      <c r="D9" s="1" t="s">
        <v>59</v>
      </c>
      <c r="E9" s="19">
        <v>3</v>
      </c>
      <c r="F9" s="19">
        <f t="shared" ref="F9" si="0">G9/E9</f>
        <v>102.7</v>
      </c>
      <c r="G9" s="19">
        <v>308.10000000000002</v>
      </c>
      <c r="H9" s="1" t="s">
        <v>28</v>
      </c>
      <c r="I9" s="1">
        <v>310</v>
      </c>
    </row>
    <row r="10" spans="1:9" ht="173.25" hidden="1" customHeight="1" x14ac:dyDescent="0.25">
      <c r="A10" s="18" t="s">
        <v>74</v>
      </c>
      <c r="B10" s="1" t="s">
        <v>148</v>
      </c>
      <c r="C10" s="1" t="s">
        <v>106</v>
      </c>
      <c r="D10" s="1" t="s">
        <v>59</v>
      </c>
      <c r="E10" s="19">
        <v>88</v>
      </c>
      <c r="F10" s="19">
        <f>G10/E10</f>
        <v>1.5863636363636362</v>
      </c>
      <c r="G10" s="19">
        <f>165.1-25.5</f>
        <v>139.6</v>
      </c>
      <c r="H10" s="1" t="s">
        <v>77</v>
      </c>
      <c r="I10" s="1">
        <v>226</v>
      </c>
    </row>
    <row r="11" spans="1:9" ht="186" hidden="1" customHeight="1" x14ac:dyDescent="0.25">
      <c r="A11" s="18" t="s">
        <v>74</v>
      </c>
      <c r="B11" s="1" t="s">
        <v>75</v>
      </c>
      <c r="C11" s="1" t="s">
        <v>76</v>
      </c>
      <c r="D11" s="1" t="s">
        <v>25</v>
      </c>
      <c r="E11" s="19">
        <v>950</v>
      </c>
      <c r="F11" s="19">
        <v>2.1507368421052631</v>
      </c>
      <c r="G11" s="19">
        <v>2043.2</v>
      </c>
      <c r="H11" s="1" t="s">
        <v>77</v>
      </c>
      <c r="I11" s="1">
        <v>226</v>
      </c>
    </row>
    <row r="12" spans="1:9" ht="175.5" hidden="1" customHeight="1" x14ac:dyDescent="0.25">
      <c r="A12" s="18" t="s">
        <v>74</v>
      </c>
      <c r="B12" s="1" t="s">
        <v>78</v>
      </c>
      <c r="C12" s="1" t="s">
        <v>76</v>
      </c>
      <c r="D12" s="1" t="s">
        <v>25</v>
      </c>
      <c r="E12" s="19">
        <v>140</v>
      </c>
      <c r="F12" s="19">
        <v>5.7721428571428577</v>
      </c>
      <c r="G12" s="19">
        <v>808.1</v>
      </c>
      <c r="H12" s="1" t="s">
        <v>77</v>
      </c>
      <c r="I12" s="1">
        <v>226</v>
      </c>
    </row>
    <row r="13" spans="1:9" ht="185.25" hidden="1" customHeight="1" x14ac:dyDescent="0.25">
      <c r="A13" s="18" t="s">
        <v>74</v>
      </c>
      <c r="B13" s="1" t="s">
        <v>148</v>
      </c>
      <c r="C13" s="1" t="s">
        <v>76</v>
      </c>
      <c r="D13" s="1" t="s">
        <v>71</v>
      </c>
      <c r="E13" s="19">
        <v>8</v>
      </c>
      <c r="F13" s="19">
        <v>9.15</v>
      </c>
      <c r="G13" s="19">
        <v>73.2</v>
      </c>
      <c r="H13" s="1" t="s">
        <v>77</v>
      </c>
      <c r="I13" s="1">
        <v>226</v>
      </c>
    </row>
    <row r="14" spans="1:9" ht="185.25" hidden="1" customHeight="1" x14ac:dyDescent="0.25">
      <c r="A14" s="18" t="s">
        <v>74</v>
      </c>
      <c r="B14" s="1" t="s">
        <v>142</v>
      </c>
      <c r="C14" s="31" t="s">
        <v>106</v>
      </c>
      <c r="D14" s="1" t="s">
        <v>143</v>
      </c>
      <c r="E14" s="19">
        <v>1</v>
      </c>
      <c r="F14" s="19">
        <v>25.5</v>
      </c>
      <c r="G14" s="19">
        <v>25.5</v>
      </c>
      <c r="H14" s="1" t="s">
        <v>77</v>
      </c>
      <c r="I14" s="1">
        <v>299</v>
      </c>
    </row>
    <row r="15" spans="1:9" ht="46.5" customHeight="1" x14ac:dyDescent="0.25">
      <c r="A15" s="18" t="s">
        <v>26</v>
      </c>
      <c r="B15" s="1" t="s">
        <v>63</v>
      </c>
      <c r="C15" s="1" t="s">
        <v>133</v>
      </c>
      <c r="D15" s="1" t="s">
        <v>59</v>
      </c>
      <c r="E15" s="19">
        <v>7</v>
      </c>
      <c r="F15" s="19">
        <f t="shared" ref="F15" si="1">G15/E15</f>
        <v>1.342857142857143</v>
      </c>
      <c r="G15" s="19">
        <v>9.4</v>
      </c>
      <c r="H15" s="1" t="s">
        <v>27</v>
      </c>
      <c r="I15" s="1">
        <v>310</v>
      </c>
    </row>
    <row r="16" spans="1:9" ht="211.5" hidden="1" customHeight="1" x14ac:dyDescent="0.25">
      <c r="A16" s="18" t="s">
        <v>74</v>
      </c>
      <c r="B16" s="32" t="s">
        <v>145</v>
      </c>
      <c r="C16" s="1" t="s">
        <v>76</v>
      </c>
      <c r="D16" s="1" t="s">
        <v>71</v>
      </c>
      <c r="E16" s="19">
        <v>97</v>
      </c>
      <c r="F16" s="19">
        <f t="shared" ref="F16:F17" si="2">G16/E16</f>
        <v>0.47319587628865978</v>
      </c>
      <c r="G16" s="19">
        <v>45.9</v>
      </c>
      <c r="H16" s="1" t="s">
        <v>77</v>
      </c>
      <c r="I16" s="1">
        <v>226</v>
      </c>
    </row>
    <row r="17" spans="1:9" ht="87" hidden="1" customHeight="1" x14ac:dyDescent="0.25">
      <c r="A17" s="18" t="s">
        <v>79</v>
      </c>
      <c r="B17" s="1" t="s">
        <v>107</v>
      </c>
      <c r="C17" s="1" t="s">
        <v>106</v>
      </c>
      <c r="D17" s="1" t="s">
        <v>25</v>
      </c>
      <c r="E17" s="19">
        <v>238</v>
      </c>
      <c r="F17" s="19">
        <f t="shared" si="2"/>
        <v>5.0525210084033612</v>
      </c>
      <c r="G17" s="19">
        <v>1202.5</v>
      </c>
      <c r="H17" s="1" t="s">
        <v>81</v>
      </c>
      <c r="I17" s="1">
        <v>226</v>
      </c>
    </row>
    <row r="18" spans="1:9" ht="265.5" hidden="1" customHeight="1" x14ac:dyDescent="0.25">
      <c r="A18" s="18" t="s">
        <v>83</v>
      </c>
      <c r="B18" s="1" t="s">
        <v>61</v>
      </c>
      <c r="C18" s="1" t="s">
        <v>106</v>
      </c>
      <c r="D18" s="1" t="s">
        <v>25</v>
      </c>
      <c r="E18" s="19">
        <v>165.4</v>
      </c>
      <c r="F18" s="19">
        <f>G18/E18</f>
        <v>7.1088270858524787</v>
      </c>
      <c r="G18" s="19">
        <v>1175.8</v>
      </c>
      <c r="H18" s="1" t="s">
        <v>85</v>
      </c>
      <c r="I18" s="1">
        <v>226</v>
      </c>
    </row>
    <row r="19" spans="1:9" ht="257.25" hidden="1" customHeight="1" x14ac:dyDescent="0.25">
      <c r="A19" s="18" t="s">
        <v>74</v>
      </c>
      <c r="B19" s="1" t="s">
        <v>108</v>
      </c>
      <c r="C19" s="1" t="s">
        <v>106</v>
      </c>
      <c r="D19" s="1" t="s">
        <v>25</v>
      </c>
      <c r="E19" s="19">
        <v>373.1</v>
      </c>
      <c r="F19" s="19">
        <f>G19/E19</f>
        <v>0.71911015813454837</v>
      </c>
      <c r="G19" s="19">
        <v>268.3</v>
      </c>
      <c r="H19" s="1" t="s">
        <v>77</v>
      </c>
      <c r="I19" s="1">
        <v>226</v>
      </c>
    </row>
    <row r="20" spans="1:9" ht="51.75" customHeight="1" x14ac:dyDescent="0.25">
      <c r="A20" s="18" t="s">
        <v>26</v>
      </c>
      <c r="B20" s="1" t="s">
        <v>140</v>
      </c>
      <c r="C20" s="1" t="s">
        <v>133</v>
      </c>
      <c r="D20" s="1" t="s">
        <v>59</v>
      </c>
      <c r="E20" s="19">
        <v>4</v>
      </c>
      <c r="F20" s="19">
        <f t="shared" ref="F20" si="3">G20/E20</f>
        <v>60.65</v>
      </c>
      <c r="G20" s="19">
        <v>242.6</v>
      </c>
      <c r="H20" s="1" t="s">
        <v>27</v>
      </c>
      <c r="I20" s="1">
        <v>310</v>
      </c>
    </row>
    <row r="21" spans="1:9" ht="87.75" hidden="1" customHeight="1" x14ac:dyDescent="0.25">
      <c r="A21" s="18" t="s">
        <v>79</v>
      </c>
      <c r="B21" s="1" t="s">
        <v>130</v>
      </c>
      <c r="C21" s="1" t="s">
        <v>76</v>
      </c>
      <c r="D21" s="1" t="s">
        <v>71</v>
      </c>
      <c r="E21" s="19">
        <v>6</v>
      </c>
      <c r="F21" s="19">
        <f t="shared" ref="F21:F23" si="4">G21/E21</f>
        <v>4.75</v>
      </c>
      <c r="G21" s="19">
        <v>28.5</v>
      </c>
      <c r="H21" s="1" t="s">
        <v>81</v>
      </c>
      <c r="I21" s="1">
        <v>226</v>
      </c>
    </row>
    <row r="22" spans="1:9" ht="78.75" hidden="1" customHeight="1" x14ac:dyDescent="0.25">
      <c r="A22" s="18" t="s">
        <v>65</v>
      </c>
      <c r="B22" s="1" t="s">
        <v>132</v>
      </c>
      <c r="C22" s="1" t="s">
        <v>70</v>
      </c>
      <c r="D22" s="1" t="s">
        <v>25</v>
      </c>
      <c r="E22" s="19">
        <v>35.36</v>
      </c>
      <c r="F22" s="19">
        <f t="shared" si="4"/>
        <v>3.8998868778280547</v>
      </c>
      <c r="G22" s="19">
        <v>137.9</v>
      </c>
      <c r="H22" s="1" t="s">
        <v>28</v>
      </c>
      <c r="I22" s="1">
        <v>226</v>
      </c>
    </row>
    <row r="23" spans="1:9" ht="78" hidden="1" customHeight="1" x14ac:dyDescent="0.25">
      <c r="A23" s="18" t="s">
        <v>65</v>
      </c>
      <c r="B23" s="1" t="s">
        <v>57</v>
      </c>
      <c r="C23" s="1" t="s">
        <v>70</v>
      </c>
      <c r="D23" s="1" t="s">
        <v>45</v>
      </c>
      <c r="E23" s="19">
        <v>11.45</v>
      </c>
      <c r="F23" s="19">
        <f t="shared" si="4"/>
        <v>10.279475982532752</v>
      </c>
      <c r="G23" s="19">
        <v>117.7</v>
      </c>
      <c r="H23" s="1" t="s">
        <v>28</v>
      </c>
      <c r="I23" s="1">
        <v>226</v>
      </c>
    </row>
    <row r="24" spans="1:9" ht="90" hidden="1" customHeight="1" x14ac:dyDescent="0.25">
      <c r="A24" s="18" t="s">
        <v>79</v>
      </c>
      <c r="B24" s="1" t="s">
        <v>109</v>
      </c>
      <c r="C24" s="1" t="s">
        <v>106</v>
      </c>
      <c r="D24" s="1" t="s">
        <v>59</v>
      </c>
      <c r="E24" s="19">
        <v>2</v>
      </c>
      <c r="F24" s="19">
        <f t="shared" ref="F24:F28" si="5">G24/E24</f>
        <v>369.25</v>
      </c>
      <c r="G24" s="19">
        <v>738.5</v>
      </c>
      <c r="H24" s="1" t="s">
        <v>81</v>
      </c>
      <c r="I24" s="1">
        <v>310</v>
      </c>
    </row>
    <row r="25" spans="1:9" ht="84" hidden="1" customHeight="1" x14ac:dyDescent="0.25">
      <c r="A25" s="18" t="s">
        <v>79</v>
      </c>
      <c r="B25" s="1" t="s">
        <v>110</v>
      </c>
      <c r="C25" s="1" t="s">
        <v>106</v>
      </c>
      <c r="D25" s="1" t="s">
        <v>59</v>
      </c>
      <c r="E25" s="19">
        <v>2</v>
      </c>
      <c r="F25" s="19">
        <f t="shared" si="5"/>
        <v>275.10000000000002</v>
      </c>
      <c r="G25" s="19">
        <v>550.20000000000005</v>
      </c>
      <c r="H25" s="1" t="s">
        <v>81</v>
      </c>
      <c r="I25" s="1">
        <v>310</v>
      </c>
    </row>
    <row r="26" spans="1:9" ht="265.5" hidden="1" customHeight="1" x14ac:dyDescent="0.25">
      <c r="A26" s="18" t="s">
        <v>83</v>
      </c>
      <c r="B26" s="1" t="s">
        <v>131</v>
      </c>
      <c r="C26" s="1" t="s">
        <v>106</v>
      </c>
      <c r="D26" s="1" t="s">
        <v>59</v>
      </c>
      <c r="E26" s="19">
        <v>11</v>
      </c>
      <c r="F26" s="19">
        <f t="shared" si="5"/>
        <v>42.636363636363633</v>
      </c>
      <c r="G26" s="19">
        <v>469</v>
      </c>
      <c r="H26" s="1" t="s">
        <v>85</v>
      </c>
      <c r="I26" s="1">
        <v>310</v>
      </c>
    </row>
    <row r="27" spans="1:9" ht="261" hidden="1" customHeight="1" x14ac:dyDescent="0.25">
      <c r="A27" s="18" t="s">
        <v>83</v>
      </c>
      <c r="B27" s="1" t="s">
        <v>124</v>
      </c>
      <c r="C27" s="1" t="s">
        <v>106</v>
      </c>
      <c r="D27" s="1" t="s">
        <v>66</v>
      </c>
      <c r="E27" s="19">
        <v>27.5</v>
      </c>
      <c r="F27" s="19">
        <f t="shared" si="5"/>
        <v>2.832727272727273</v>
      </c>
      <c r="G27" s="19">
        <v>77.900000000000006</v>
      </c>
      <c r="H27" s="1" t="s">
        <v>85</v>
      </c>
      <c r="I27" s="1">
        <v>310</v>
      </c>
    </row>
    <row r="28" spans="1:9" ht="261.75" hidden="1" customHeight="1" x14ac:dyDescent="0.25">
      <c r="A28" s="18" t="s">
        <v>83</v>
      </c>
      <c r="B28" s="1" t="s">
        <v>111</v>
      </c>
      <c r="C28" s="1" t="s">
        <v>106</v>
      </c>
      <c r="D28" s="1" t="s">
        <v>59</v>
      </c>
      <c r="E28" s="19">
        <v>231</v>
      </c>
      <c r="F28" s="19">
        <f t="shared" si="5"/>
        <v>2.2696969696969695</v>
      </c>
      <c r="G28" s="19">
        <v>524.29999999999995</v>
      </c>
      <c r="H28" s="1" t="s">
        <v>85</v>
      </c>
      <c r="I28" s="1">
        <v>310</v>
      </c>
    </row>
    <row r="29" spans="1:9" ht="261.75" hidden="1" customHeight="1" x14ac:dyDescent="0.25">
      <c r="A29" s="18" t="s">
        <v>83</v>
      </c>
      <c r="B29" s="1" t="s">
        <v>112</v>
      </c>
      <c r="C29" s="1" t="s">
        <v>106</v>
      </c>
      <c r="D29" s="1" t="s">
        <v>25</v>
      </c>
      <c r="E29" s="19">
        <v>34.6</v>
      </c>
      <c r="F29" s="19">
        <f t="shared" ref="F29:F36" si="6">G29/E29</f>
        <v>3.8034682080924851</v>
      </c>
      <c r="G29" s="19">
        <v>131.6</v>
      </c>
      <c r="H29" s="1" t="s">
        <v>85</v>
      </c>
      <c r="I29" s="1">
        <v>226</v>
      </c>
    </row>
    <row r="30" spans="1:9" ht="259.5" hidden="1" customHeight="1" x14ac:dyDescent="0.25">
      <c r="A30" s="18" t="s">
        <v>74</v>
      </c>
      <c r="B30" s="1" t="s">
        <v>114</v>
      </c>
      <c r="C30" s="1" t="s">
        <v>76</v>
      </c>
      <c r="D30" s="1" t="s">
        <v>25</v>
      </c>
      <c r="E30" s="19">
        <v>580</v>
      </c>
      <c r="F30" s="19">
        <f t="shared" si="6"/>
        <v>0.68362068965517242</v>
      </c>
      <c r="G30" s="19">
        <v>396.5</v>
      </c>
      <c r="H30" s="1" t="s">
        <v>77</v>
      </c>
      <c r="I30" s="1">
        <v>226</v>
      </c>
    </row>
    <row r="31" spans="1:9" ht="264.75" hidden="1" customHeight="1" x14ac:dyDescent="0.25">
      <c r="A31" s="18" t="s">
        <v>83</v>
      </c>
      <c r="B31" s="1" t="s">
        <v>84</v>
      </c>
      <c r="C31" s="1" t="s">
        <v>76</v>
      </c>
      <c r="D31" s="1" t="s">
        <v>71</v>
      </c>
      <c r="E31" s="19">
        <v>4902</v>
      </c>
      <c r="F31" s="19">
        <f t="shared" si="6"/>
        <v>4.2105263157894736E-2</v>
      </c>
      <c r="G31" s="19">
        <v>206.4</v>
      </c>
      <c r="H31" s="1" t="s">
        <v>85</v>
      </c>
      <c r="I31" s="1">
        <v>226</v>
      </c>
    </row>
    <row r="32" spans="1:9" ht="270.75" hidden="1" customHeight="1" x14ac:dyDescent="0.25">
      <c r="A32" s="18" t="s">
        <v>83</v>
      </c>
      <c r="B32" s="1" t="s">
        <v>86</v>
      </c>
      <c r="C32" s="1" t="s">
        <v>76</v>
      </c>
      <c r="D32" s="1" t="s">
        <v>25</v>
      </c>
      <c r="E32" s="19">
        <v>102.18</v>
      </c>
      <c r="F32" s="19">
        <f t="shared" si="6"/>
        <v>1.1714621256605988</v>
      </c>
      <c r="G32" s="19">
        <v>119.7</v>
      </c>
      <c r="H32" s="1" t="s">
        <v>85</v>
      </c>
      <c r="I32" s="1">
        <v>226</v>
      </c>
    </row>
    <row r="33" spans="1:9" ht="132.75" hidden="1" customHeight="1" x14ac:dyDescent="0.25">
      <c r="A33" s="18" t="s">
        <v>87</v>
      </c>
      <c r="B33" s="20" t="s">
        <v>88</v>
      </c>
      <c r="C33" s="1" t="s">
        <v>43</v>
      </c>
      <c r="D33" s="1" t="s">
        <v>71</v>
      </c>
      <c r="E33" s="19">
        <v>6</v>
      </c>
      <c r="F33" s="19">
        <f t="shared" si="6"/>
        <v>23.333333333333332</v>
      </c>
      <c r="G33" s="19">
        <v>140</v>
      </c>
      <c r="H33" s="1" t="s">
        <v>89</v>
      </c>
      <c r="I33" s="1">
        <v>226</v>
      </c>
    </row>
    <row r="34" spans="1:9" ht="132" hidden="1" customHeight="1" x14ac:dyDescent="0.25">
      <c r="A34" s="18" t="s">
        <v>87</v>
      </c>
      <c r="B34" s="20" t="s">
        <v>90</v>
      </c>
      <c r="C34" s="1" t="s">
        <v>43</v>
      </c>
      <c r="D34" s="1" t="s">
        <v>71</v>
      </c>
      <c r="E34" s="19">
        <v>6</v>
      </c>
      <c r="F34" s="19">
        <f t="shared" si="6"/>
        <v>30</v>
      </c>
      <c r="G34" s="19">
        <v>180</v>
      </c>
      <c r="H34" s="1" t="s">
        <v>89</v>
      </c>
      <c r="I34" s="1">
        <v>226</v>
      </c>
    </row>
    <row r="35" spans="1:9" ht="51" customHeight="1" x14ac:dyDescent="0.25">
      <c r="A35" s="18" t="s">
        <v>26</v>
      </c>
      <c r="B35" s="1" t="s">
        <v>60</v>
      </c>
      <c r="C35" s="1" t="s">
        <v>133</v>
      </c>
      <c r="D35" s="1" t="s">
        <v>25</v>
      </c>
      <c r="E35" s="19">
        <v>29.04</v>
      </c>
      <c r="F35" s="19">
        <f t="shared" si="6"/>
        <v>5.8815426997245188</v>
      </c>
      <c r="G35" s="19">
        <v>170.8</v>
      </c>
      <c r="H35" s="1" t="s">
        <v>27</v>
      </c>
      <c r="I35" s="1">
        <v>226</v>
      </c>
    </row>
    <row r="36" spans="1:9" ht="60.75" customHeight="1" x14ac:dyDescent="0.25">
      <c r="A36" s="18" t="s">
        <v>26</v>
      </c>
      <c r="B36" s="1" t="s">
        <v>61</v>
      </c>
      <c r="C36" s="1" t="s">
        <v>133</v>
      </c>
      <c r="D36" s="1" t="s">
        <v>25</v>
      </c>
      <c r="E36" s="19">
        <v>11.53</v>
      </c>
      <c r="F36" s="19">
        <f t="shared" si="6"/>
        <v>9.6097137901127496</v>
      </c>
      <c r="G36" s="19">
        <v>110.8</v>
      </c>
      <c r="H36" s="1" t="s">
        <v>27</v>
      </c>
      <c r="I36" s="1">
        <v>226</v>
      </c>
    </row>
    <row r="37" spans="1:9" ht="86.25" hidden="1" customHeight="1" x14ac:dyDescent="0.25">
      <c r="A37" s="18" t="s">
        <v>79</v>
      </c>
      <c r="B37" s="1" t="s">
        <v>80</v>
      </c>
      <c r="C37" s="1" t="s">
        <v>76</v>
      </c>
      <c r="D37" s="1" t="s">
        <v>71</v>
      </c>
      <c r="E37" s="19">
        <v>20</v>
      </c>
      <c r="F37" s="19">
        <f t="shared" ref="F37" si="7">G37/E37</f>
        <v>1.5</v>
      </c>
      <c r="G37" s="19">
        <v>30</v>
      </c>
      <c r="H37" s="1" t="s">
        <v>81</v>
      </c>
      <c r="I37" s="1">
        <v>225</v>
      </c>
    </row>
    <row r="38" spans="1:9" ht="56.25" customHeight="1" x14ac:dyDescent="0.25">
      <c r="A38" s="18" t="s">
        <v>26</v>
      </c>
      <c r="B38" s="1" t="s">
        <v>61</v>
      </c>
      <c r="C38" s="1" t="s">
        <v>133</v>
      </c>
      <c r="D38" s="1" t="s">
        <v>25</v>
      </c>
      <c r="E38" s="19">
        <v>107.3</v>
      </c>
      <c r="F38" s="19">
        <v>7.0633737185461323</v>
      </c>
      <c r="G38" s="19">
        <v>895.1</v>
      </c>
      <c r="H38" s="1" t="s">
        <v>27</v>
      </c>
      <c r="I38" s="1">
        <v>226</v>
      </c>
    </row>
    <row r="39" spans="1:9" ht="87" hidden="1" customHeight="1" x14ac:dyDescent="0.25">
      <c r="A39" s="18" t="s">
        <v>65</v>
      </c>
      <c r="B39" s="1" t="s">
        <v>82</v>
      </c>
      <c r="C39" s="1" t="s">
        <v>70</v>
      </c>
      <c r="D39" s="1" t="s">
        <v>71</v>
      </c>
      <c r="E39" s="19">
        <v>15</v>
      </c>
      <c r="F39" s="19">
        <v>4.9866666666666664</v>
      </c>
      <c r="G39" s="19">
        <v>74.8</v>
      </c>
      <c r="H39" s="1" t="s">
        <v>28</v>
      </c>
      <c r="I39" s="1">
        <v>225</v>
      </c>
    </row>
    <row r="40" spans="1:9" ht="48" customHeight="1" x14ac:dyDescent="0.25">
      <c r="A40" s="18" t="s">
        <v>26</v>
      </c>
      <c r="B40" s="1" t="s">
        <v>134</v>
      </c>
      <c r="C40" s="1" t="s">
        <v>133</v>
      </c>
      <c r="D40" s="1" t="s">
        <v>59</v>
      </c>
      <c r="E40" s="19">
        <v>27</v>
      </c>
      <c r="F40" s="19">
        <f t="shared" ref="F40:F41" si="8">G40/E40</f>
        <v>7.4074074074074077E-3</v>
      </c>
      <c r="G40" s="19">
        <v>0.2</v>
      </c>
      <c r="H40" s="1" t="s">
        <v>27</v>
      </c>
      <c r="I40" s="1">
        <v>226</v>
      </c>
    </row>
    <row r="41" spans="1:9" ht="46.5" customHeight="1" x14ac:dyDescent="0.25">
      <c r="A41" s="18" t="s">
        <v>26</v>
      </c>
      <c r="B41" s="1" t="s">
        <v>67</v>
      </c>
      <c r="C41" s="1" t="s">
        <v>133</v>
      </c>
      <c r="D41" s="1" t="s">
        <v>25</v>
      </c>
      <c r="E41" s="19">
        <v>1147</v>
      </c>
      <c r="F41" s="19">
        <f t="shared" si="8"/>
        <v>0.87497820401046211</v>
      </c>
      <c r="G41" s="19">
        <v>1003.6</v>
      </c>
      <c r="H41" s="1" t="s">
        <v>27</v>
      </c>
      <c r="I41" s="1">
        <v>226</v>
      </c>
    </row>
    <row r="42" spans="1:9" ht="263.25" hidden="1" customHeight="1" x14ac:dyDescent="0.25">
      <c r="A42" s="18" t="s">
        <v>83</v>
      </c>
      <c r="B42" s="1" t="s">
        <v>116</v>
      </c>
      <c r="C42" s="1" t="s">
        <v>76</v>
      </c>
      <c r="D42" s="1" t="s">
        <v>95</v>
      </c>
      <c r="E42" s="19">
        <v>450</v>
      </c>
      <c r="F42" s="19">
        <f t="shared" ref="F42:F44" si="9">G42/E42</f>
        <v>0.17711111111111111</v>
      </c>
      <c r="G42" s="19">
        <v>79.7</v>
      </c>
      <c r="H42" s="1" t="s">
        <v>85</v>
      </c>
      <c r="I42" s="1">
        <v>225</v>
      </c>
    </row>
    <row r="43" spans="1:9" ht="50.25" customHeight="1" x14ac:dyDescent="0.25">
      <c r="A43" s="18" t="s">
        <v>26</v>
      </c>
      <c r="B43" s="1" t="s">
        <v>138</v>
      </c>
      <c r="C43" s="1" t="s">
        <v>133</v>
      </c>
      <c r="D43" s="1" t="s">
        <v>66</v>
      </c>
      <c r="E43" s="19">
        <v>82.8</v>
      </c>
      <c r="F43" s="19">
        <f t="shared" si="9"/>
        <v>0.30193236714975846</v>
      </c>
      <c r="G43" s="19">
        <v>25</v>
      </c>
      <c r="H43" s="1" t="s">
        <v>27</v>
      </c>
      <c r="I43" s="1">
        <v>226</v>
      </c>
    </row>
    <row r="44" spans="1:9" ht="48" customHeight="1" x14ac:dyDescent="0.25">
      <c r="A44" s="18" t="s">
        <v>26</v>
      </c>
      <c r="B44" s="1" t="s">
        <v>64</v>
      </c>
      <c r="C44" s="1" t="s">
        <v>133</v>
      </c>
      <c r="D44" s="1" t="s">
        <v>66</v>
      </c>
      <c r="E44" s="19">
        <v>13.9</v>
      </c>
      <c r="F44" s="19">
        <f t="shared" si="9"/>
        <v>0.61870503597122295</v>
      </c>
      <c r="G44" s="19">
        <v>8.6</v>
      </c>
      <c r="H44" s="1" t="s">
        <v>27</v>
      </c>
      <c r="I44" s="1">
        <v>226</v>
      </c>
    </row>
    <row r="45" spans="1:9" ht="132" hidden="1" customHeight="1" x14ac:dyDescent="0.25">
      <c r="A45" s="18" t="s">
        <v>87</v>
      </c>
      <c r="B45" s="1" t="s">
        <v>91</v>
      </c>
      <c r="C45" s="1" t="s">
        <v>46</v>
      </c>
      <c r="D45" s="21" t="s">
        <v>71</v>
      </c>
      <c r="E45" s="19">
        <v>100</v>
      </c>
      <c r="F45" s="19">
        <f t="shared" ref="F45:F57" si="10">G45/E45</f>
        <v>0.21</v>
      </c>
      <c r="G45" s="19">
        <v>21</v>
      </c>
      <c r="H45" s="1" t="s">
        <v>89</v>
      </c>
      <c r="I45" s="1">
        <v>346</v>
      </c>
    </row>
    <row r="46" spans="1:9" ht="48.75" customHeight="1" x14ac:dyDescent="0.25">
      <c r="A46" s="18" t="s">
        <v>26</v>
      </c>
      <c r="B46" s="1" t="s">
        <v>139</v>
      </c>
      <c r="C46" s="1" t="s">
        <v>133</v>
      </c>
      <c r="D46" s="1" t="s">
        <v>59</v>
      </c>
      <c r="E46" s="19">
        <v>6</v>
      </c>
      <c r="F46" s="19">
        <f t="shared" si="10"/>
        <v>0.96666666666666667</v>
      </c>
      <c r="G46" s="19">
        <v>5.8</v>
      </c>
      <c r="H46" s="1" t="s">
        <v>27</v>
      </c>
      <c r="I46" s="1">
        <v>226</v>
      </c>
    </row>
    <row r="47" spans="1:9" ht="38.25" customHeight="1" x14ac:dyDescent="0.25">
      <c r="A47" s="18" t="s">
        <v>26</v>
      </c>
      <c r="B47" s="1" t="s">
        <v>92</v>
      </c>
      <c r="C47" s="1" t="s">
        <v>44</v>
      </c>
      <c r="D47" s="1" t="s">
        <v>25</v>
      </c>
      <c r="E47" s="19">
        <v>780</v>
      </c>
      <c r="F47" s="19">
        <f t="shared" si="10"/>
        <v>0.68346153846153845</v>
      </c>
      <c r="G47" s="19">
        <v>533.1</v>
      </c>
      <c r="H47" s="1" t="s">
        <v>27</v>
      </c>
      <c r="I47" s="1">
        <v>226</v>
      </c>
    </row>
    <row r="48" spans="1:9" ht="37.5" customHeight="1" x14ac:dyDescent="0.25">
      <c r="A48" s="18" t="s">
        <v>26</v>
      </c>
      <c r="B48" s="1" t="s">
        <v>137</v>
      </c>
      <c r="C48" s="1" t="s">
        <v>44</v>
      </c>
      <c r="D48" s="1" t="s">
        <v>25</v>
      </c>
      <c r="E48" s="19">
        <v>90</v>
      </c>
      <c r="F48" s="19">
        <f t="shared" si="10"/>
        <v>5.7177777777777781</v>
      </c>
      <c r="G48" s="19">
        <v>514.6</v>
      </c>
      <c r="H48" s="1" t="s">
        <v>27</v>
      </c>
      <c r="I48" s="1">
        <v>226</v>
      </c>
    </row>
    <row r="49" spans="1:9" ht="39" customHeight="1" x14ac:dyDescent="0.25">
      <c r="A49" s="18" t="s">
        <v>26</v>
      </c>
      <c r="B49" s="1" t="s">
        <v>94</v>
      </c>
      <c r="C49" s="1" t="s">
        <v>44</v>
      </c>
      <c r="D49" s="1" t="s">
        <v>95</v>
      </c>
      <c r="E49" s="19">
        <v>550</v>
      </c>
      <c r="F49" s="19">
        <f t="shared" si="10"/>
        <v>0.1770909090909091</v>
      </c>
      <c r="G49" s="19">
        <v>97.4</v>
      </c>
      <c r="H49" s="1" t="s">
        <v>27</v>
      </c>
      <c r="I49" s="1">
        <v>225</v>
      </c>
    </row>
    <row r="50" spans="1:9" ht="42.75" customHeight="1" x14ac:dyDescent="0.25">
      <c r="A50" s="18" t="s">
        <v>26</v>
      </c>
      <c r="B50" s="1" t="s">
        <v>96</v>
      </c>
      <c r="C50" s="1" t="s">
        <v>44</v>
      </c>
      <c r="D50" s="21" t="s">
        <v>71</v>
      </c>
      <c r="E50" s="19">
        <v>26</v>
      </c>
      <c r="F50" s="19">
        <f t="shared" si="10"/>
        <v>4.569230769230769</v>
      </c>
      <c r="G50" s="19">
        <v>118.8</v>
      </c>
      <c r="H50" s="1" t="s">
        <v>27</v>
      </c>
      <c r="I50" s="21">
        <v>310</v>
      </c>
    </row>
    <row r="51" spans="1:9" ht="42.75" customHeight="1" x14ac:dyDescent="0.25">
      <c r="A51" s="18" t="s">
        <v>26</v>
      </c>
      <c r="B51" s="1" t="s">
        <v>97</v>
      </c>
      <c r="C51" s="1" t="s">
        <v>98</v>
      </c>
      <c r="D51" s="1" t="s">
        <v>71</v>
      </c>
      <c r="E51" s="19">
        <v>840</v>
      </c>
      <c r="F51" s="19">
        <f t="shared" si="10"/>
        <v>1.1888095238095238</v>
      </c>
      <c r="G51" s="19">
        <v>998.6</v>
      </c>
      <c r="H51" s="1" t="s">
        <v>27</v>
      </c>
      <c r="I51" s="1">
        <v>310</v>
      </c>
    </row>
    <row r="52" spans="1:9" ht="38.25" customHeight="1" x14ac:dyDescent="0.25">
      <c r="A52" s="18" t="s">
        <v>26</v>
      </c>
      <c r="B52" s="1" t="s">
        <v>93</v>
      </c>
      <c r="C52" s="1" t="s">
        <v>44</v>
      </c>
      <c r="D52" s="1" t="s">
        <v>45</v>
      </c>
      <c r="E52" s="19">
        <v>104</v>
      </c>
      <c r="F52" s="19">
        <f t="shared" si="10"/>
        <v>2.898076923076923</v>
      </c>
      <c r="G52" s="19">
        <v>301.39999999999998</v>
      </c>
      <c r="H52" s="1" t="s">
        <v>27</v>
      </c>
      <c r="I52" s="1">
        <v>226</v>
      </c>
    </row>
    <row r="53" spans="1:9" ht="44.25" customHeight="1" x14ac:dyDescent="0.25">
      <c r="A53" s="18" t="s">
        <v>26</v>
      </c>
      <c r="B53" s="1" t="s">
        <v>99</v>
      </c>
      <c r="C53" s="1" t="s">
        <v>70</v>
      </c>
      <c r="D53" s="1" t="s">
        <v>71</v>
      </c>
      <c r="E53" s="19">
        <v>2</v>
      </c>
      <c r="F53" s="19">
        <f t="shared" si="10"/>
        <v>15</v>
      </c>
      <c r="G53" s="19">
        <v>30</v>
      </c>
      <c r="H53" s="1" t="s">
        <v>27</v>
      </c>
      <c r="I53" s="1">
        <v>346</v>
      </c>
    </row>
    <row r="54" spans="1:9" ht="62.25" customHeight="1" x14ac:dyDescent="0.25">
      <c r="A54" s="18" t="s">
        <v>26</v>
      </c>
      <c r="B54" s="1" t="s">
        <v>100</v>
      </c>
      <c r="C54" s="1" t="s">
        <v>44</v>
      </c>
      <c r="D54" s="1" t="s">
        <v>71</v>
      </c>
      <c r="E54" s="19">
        <v>20</v>
      </c>
      <c r="F54" s="19">
        <f t="shared" si="10"/>
        <v>1</v>
      </c>
      <c r="G54" s="19">
        <v>20</v>
      </c>
      <c r="H54" s="1" t="s">
        <v>27</v>
      </c>
      <c r="I54" s="1">
        <v>225</v>
      </c>
    </row>
    <row r="55" spans="1:9" ht="59.25" customHeight="1" x14ac:dyDescent="0.25">
      <c r="A55" s="18" t="s">
        <v>26</v>
      </c>
      <c r="B55" s="1" t="s">
        <v>101</v>
      </c>
      <c r="C55" s="1" t="s">
        <v>44</v>
      </c>
      <c r="D55" s="1" t="s">
        <v>71</v>
      </c>
      <c r="E55" s="19">
        <v>15</v>
      </c>
      <c r="F55" s="19">
        <f t="shared" ref="F55" si="11">G55/E55</f>
        <v>3.24</v>
      </c>
      <c r="G55" s="19">
        <f>60-11.4</f>
        <v>48.6</v>
      </c>
      <c r="H55" s="1" t="s">
        <v>27</v>
      </c>
      <c r="I55" s="1">
        <v>225</v>
      </c>
    </row>
    <row r="56" spans="1:9" ht="59.25" customHeight="1" x14ac:dyDescent="0.25">
      <c r="A56" s="18" t="s">
        <v>26</v>
      </c>
      <c r="B56" s="1" t="s">
        <v>151</v>
      </c>
      <c r="C56" s="1" t="s">
        <v>152</v>
      </c>
      <c r="D56" s="1" t="s">
        <v>71</v>
      </c>
      <c r="E56" s="19">
        <v>3</v>
      </c>
      <c r="F56" s="19">
        <f t="shared" si="10"/>
        <v>3.8000000000000003</v>
      </c>
      <c r="G56" s="19">
        <f>11.4</f>
        <v>11.4</v>
      </c>
      <c r="H56" s="1" t="s">
        <v>27</v>
      </c>
      <c r="I56" s="1">
        <v>226</v>
      </c>
    </row>
    <row r="57" spans="1:9" ht="48" customHeight="1" x14ac:dyDescent="0.25">
      <c r="A57" s="18" t="s">
        <v>26</v>
      </c>
      <c r="B57" s="1" t="s">
        <v>150</v>
      </c>
      <c r="C57" s="1" t="s">
        <v>44</v>
      </c>
      <c r="D57" s="1" t="s">
        <v>71</v>
      </c>
      <c r="E57" s="19">
        <v>5</v>
      </c>
      <c r="F57" s="19">
        <f t="shared" si="10"/>
        <v>4.38</v>
      </c>
      <c r="G57" s="19">
        <v>21.9</v>
      </c>
      <c r="H57" s="1" t="s">
        <v>27</v>
      </c>
      <c r="I57" s="1">
        <v>225</v>
      </c>
    </row>
    <row r="58" spans="1:9" ht="47.25" customHeight="1" x14ac:dyDescent="0.25">
      <c r="A58" s="18" t="s">
        <v>26</v>
      </c>
      <c r="B58" s="1" t="s">
        <v>84</v>
      </c>
      <c r="C58" s="1" t="s">
        <v>44</v>
      </c>
      <c r="D58" s="1" t="s">
        <v>71</v>
      </c>
      <c r="E58" s="19">
        <v>8405</v>
      </c>
      <c r="F58" s="19">
        <v>4.6900654372397384E-2</v>
      </c>
      <c r="G58" s="19">
        <v>394.2</v>
      </c>
      <c r="H58" s="1" t="s">
        <v>27</v>
      </c>
      <c r="I58" s="1">
        <v>226</v>
      </c>
    </row>
    <row r="59" spans="1:9" ht="51.75" customHeight="1" x14ac:dyDescent="0.25">
      <c r="A59" s="18" t="s">
        <v>26</v>
      </c>
      <c r="B59" s="1" t="s">
        <v>102</v>
      </c>
      <c r="C59" s="1" t="s">
        <v>44</v>
      </c>
      <c r="D59" s="1" t="s">
        <v>25</v>
      </c>
      <c r="E59" s="19">
        <v>56290</v>
      </c>
      <c r="F59" s="19">
        <v>4.9969799253863925E-2</v>
      </c>
      <c r="G59" s="19">
        <v>2812.8</v>
      </c>
      <c r="H59" s="1" t="s">
        <v>27</v>
      </c>
      <c r="I59" s="1">
        <v>226</v>
      </c>
    </row>
    <row r="60" spans="1:9" ht="41.25" customHeight="1" x14ac:dyDescent="0.25">
      <c r="A60" s="18" t="s">
        <v>26</v>
      </c>
      <c r="B60" s="1" t="s">
        <v>103</v>
      </c>
      <c r="C60" s="1" t="s">
        <v>70</v>
      </c>
      <c r="D60" s="1" t="s">
        <v>71</v>
      </c>
      <c r="E60" s="19">
        <v>1</v>
      </c>
      <c r="F60" s="19">
        <v>100</v>
      </c>
      <c r="G60" s="19">
        <v>100</v>
      </c>
      <c r="H60" s="19" t="s">
        <v>27</v>
      </c>
      <c r="I60" s="1">
        <v>226</v>
      </c>
    </row>
    <row r="61" spans="1:9" ht="52.5" customHeight="1" x14ac:dyDescent="0.25">
      <c r="A61" s="18" t="s">
        <v>26</v>
      </c>
      <c r="B61" s="1" t="s">
        <v>104</v>
      </c>
      <c r="C61" s="1" t="s">
        <v>44</v>
      </c>
      <c r="D61" s="1" t="s">
        <v>71</v>
      </c>
      <c r="E61" s="19">
        <v>11</v>
      </c>
      <c r="F61" s="19">
        <f t="shared" ref="F61:F68" si="12">G61/E61</f>
        <v>13.345454545454546</v>
      </c>
      <c r="G61" s="19">
        <v>146.80000000000001</v>
      </c>
      <c r="H61" s="1" t="s">
        <v>27</v>
      </c>
      <c r="I61" s="1">
        <v>226</v>
      </c>
    </row>
    <row r="62" spans="1:9" ht="48" customHeight="1" x14ac:dyDescent="0.25">
      <c r="A62" s="18" t="s">
        <v>26</v>
      </c>
      <c r="B62" s="1" t="s">
        <v>86</v>
      </c>
      <c r="C62" s="1" t="s">
        <v>44</v>
      </c>
      <c r="D62" s="1" t="s">
        <v>25</v>
      </c>
      <c r="E62" s="19">
        <v>211.4</v>
      </c>
      <c r="F62" s="19">
        <f t="shared" si="12"/>
        <v>1.1712393566698203</v>
      </c>
      <c r="G62" s="19">
        <v>247.6</v>
      </c>
      <c r="H62" s="1" t="s">
        <v>27</v>
      </c>
      <c r="I62" s="1">
        <v>226</v>
      </c>
    </row>
    <row r="63" spans="1:9" ht="48.75" customHeight="1" x14ac:dyDescent="0.25">
      <c r="A63" s="18" t="s">
        <v>26</v>
      </c>
      <c r="B63" s="1" t="s">
        <v>134</v>
      </c>
      <c r="C63" s="1" t="s">
        <v>44</v>
      </c>
      <c r="D63" s="1" t="s">
        <v>71</v>
      </c>
      <c r="E63" s="19">
        <v>315</v>
      </c>
      <c r="F63" s="19">
        <f t="shared" si="12"/>
        <v>1.2644444444444445</v>
      </c>
      <c r="G63" s="19">
        <f>298.3+100</f>
        <v>398.3</v>
      </c>
      <c r="H63" s="1" t="s">
        <v>27</v>
      </c>
      <c r="I63" s="1">
        <v>226</v>
      </c>
    </row>
    <row r="64" spans="1:9" ht="48.75" customHeight="1" x14ac:dyDescent="0.25">
      <c r="A64" s="18" t="s">
        <v>26</v>
      </c>
      <c r="B64" s="1" t="s">
        <v>136</v>
      </c>
      <c r="C64" s="1" t="s">
        <v>44</v>
      </c>
      <c r="D64" s="1" t="s">
        <v>71</v>
      </c>
      <c r="E64" s="19">
        <v>61</v>
      </c>
      <c r="F64" s="19">
        <f t="shared" si="12"/>
        <v>5.0524590163934429</v>
      </c>
      <c r="G64" s="19">
        <v>308.2</v>
      </c>
      <c r="H64" s="1" t="s">
        <v>27</v>
      </c>
      <c r="I64" s="1">
        <v>226</v>
      </c>
    </row>
    <row r="65" spans="1:9" ht="40.5" customHeight="1" x14ac:dyDescent="0.25">
      <c r="A65" s="18" t="s">
        <v>26</v>
      </c>
      <c r="B65" s="1" t="s">
        <v>135</v>
      </c>
      <c r="C65" s="1" t="s">
        <v>44</v>
      </c>
      <c r="D65" s="1" t="s">
        <v>71</v>
      </c>
      <c r="E65" s="19">
        <v>9392</v>
      </c>
      <c r="F65" s="19">
        <f t="shared" si="12"/>
        <v>0.26791950596252129</v>
      </c>
      <c r="G65" s="19">
        <f>2033.3+483</f>
        <v>2516.3000000000002</v>
      </c>
      <c r="H65" s="1" t="s">
        <v>27</v>
      </c>
      <c r="I65" s="1">
        <v>226</v>
      </c>
    </row>
    <row r="66" spans="1:9" ht="41.25" customHeight="1" x14ac:dyDescent="0.25">
      <c r="A66" s="18" t="s">
        <v>26</v>
      </c>
      <c r="B66" s="1" t="s">
        <v>125</v>
      </c>
      <c r="C66" s="1" t="s">
        <v>44</v>
      </c>
      <c r="D66" s="1" t="s">
        <v>25</v>
      </c>
      <c r="E66" s="19">
        <v>58</v>
      </c>
      <c r="F66" s="19">
        <f t="shared" si="12"/>
        <v>2.7672413793103448</v>
      </c>
      <c r="G66" s="19">
        <v>160.5</v>
      </c>
      <c r="H66" s="1" t="s">
        <v>27</v>
      </c>
      <c r="I66" s="1">
        <v>226</v>
      </c>
    </row>
    <row r="67" spans="1:9" ht="209.25" hidden="1" customHeight="1" x14ac:dyDescent="0.25">
      <c r="A67" s="18" t="s">
        <v>113</v>
      </c>
      <c r="B67" s="1" t="s">
        <v>75</v>
      </c>
      <c r="C67" s="1" t="s">
        <v>115</v>
      </c>
      <c r="D67" s="1" t="s">
        <v>25</v>
      </c>
      <c r="E67" s="19">
        <v>550</v>
      </c>
      <c r="F67" s="19">
        <f t="shared" si="12"/>
        <v>2.1701818181818182</v>
      </c>
      <c r="G67" s="19">
        <v>1193.5999999999999</v>
      </c>
      <c r="H67" s="1" t="s">
        <v>129</v>
      </c>
      <c r="I67" s="1">
        <v>226</v>
      </c>
    </row>
    <row r="68" spans="1:9" ht="207" hidden="1" customHeight="1" x14ac:dyDescent="0.25">
      <c r="A68" s="18" t="s">
        <v>113</v>
      </c>
      <c r="B68" s="1" t="s">
        <v>78</v>
      </c>
      <c r="C68" s="1" t="s">
        <v>115</v>
      </c>
      <c r="D68" s="1" t="s">
        <v>25</v>
      </c>
      <c r="E68" s="19">
        <v>90</v>
      </c>
      <c r="F68" s="19">
        <f t="shared" si="12"/>
        <v>5.7177777777777781</v>
      </c>
      <c r="G68" s="19">
        <v>514.6</v>
      </c>
      <c r="H68" s="1" t="s">
        <v>129</v>
      </c>
      <c r="I68" s="1">
        <v>226</v>
      </c>
    </row>
    <row r="69" spans="1:9" ht="196.5" hidden="1" customHeight="1" x14ac:dyDescent="0.25">
      <c r="A69" s="18" t="s">
        <v>113</v>
      </c>
      <c r="B69" s="1" t="s">
        <v>149</v>
      </c>
      <c r="C69" s="1" t="s">
        <v>115</v>
      </c>
      <c r="D69" s="1" t="s">
        <v>71</v>
      </c>
      <c r="E69" s="19">
        <v>6</v>
      </c>
      <c r="F69" s="19">
        <v>8</v>
      </c>
      <c r="G69" s="19">
        <v>50</v>
      </c>
      <c r="H69" s="1" t="s">
        <v>129</v>
      </c>
      <c r="I69" s="1">
        <v>226</v>
      </c>
    </row>
    <row r="70" spans="1:9" ht="262.5" hidden="1" customHeight="1" x14ac:dyDescent="0.25">
      <c r="A70" s="18" t="s">
        <v>83</v>
      </c>
      <c r="B70" s="1" t="s">
        <v>117</v>
      </c>
      <c r="C70" s="1" t="s">
        <v>76</v>
      </c>
      <c r="D70" s="1" t="s">
        <v>71</v>
      </c>
      <c r="E70" s="19">
        <v>420</v>
      </c>
      <c r="F70" s="19">
        <v>1.175</v>
      </c>
      <c r="G70" s="19">
        <v>493.5</v>
      </c>
      <c r="H70" s="1" t="s">
        <v>85</v>
      </c>
      <c r="I70" s="1">
        <v>310</v>
      </c>
    </row>
    <row r="71" spans="1:9" ht="48" customHeight="1" x14ac:dyDescent="0.25">
      <c r="A71" s="18" t="s">
        <v>26</v>
      </c>
      <c r="B71" s="1" t="s">
        <v>118</v>
      </c>
      <c r="C71" s="1" t="s">
        <v>119</v>
      </c>
      <c r="D71" s="1" t="s">
        <v>95</v>
      </c>
      <c r="E71" s="19">
        <v>20</v>
      </c>
      <c r="F71" s="19">
        <f>G71/E71</f>
        <v>4.3049999999999997</v>
      </c>
      <c r="G71" s="19">
        <v>86.1</v>
      </c>
      <c r="H71" s="1" t="s">
        <v>27</v>
      </c>
      <c r="I71" s="1">
        <v>225</v>
      </c>
    </row>
    <row r="72" spans="1:9" ht="207" hidden="1" customHeight="1" x14ac:dyDescent="0.25">
      <c r="A72" s="18" t="s">
        <v>113</v>
      </c>
      <c r="B72" s="1" t="s">
        <v>114</v>
      </c>
      <c r="C72" s="1" t="s">
        <v>115</v>
      </c>
      <c r="D72" s="1" t="s">
        <v>25</v>
      </c>
      <c r="E72" s="19">
        <v>580</v>
      </c>
      <c r="F72" s="19">
        <f>G72/E72</f>
        <v>0.68362068965517242</v>
      </c>
      <c r="G72" s="19">
        <v>396.5</v>
      </c>
      <c r="H72" s="1" t="s">
        <v>129</v>
      </c>
      <c r="I72" s="1">
        <v>226</v>
      </c>
    </row>
    <row r="73" spans="1:9" ht="42.75" customHeight="1" x14ac:dyDescent="0.25">
      <c r="A73" s="18" t="s">
        <v>26</v>
      </c>
      <c r="B73" s="1" t="str">
        <f>B24</f>
        <v xml:space="preserve">Установка детского игрового оборудования </v>
      </c>
      <c r="C73" s="1" t="s">
        <v>44</v>
      </c>
      <c r="D73" s="1" t="s">
        <v>71</v>
      </c>
      <c r="E73" s="19">
        <v>18</v>
      </c>
      <c r="F73" s="19">
        <v>8</v>
      </c>
      <c r="G73" s="19">
        <f>1170.5-165-483-100</f>
        <v>422.5</v>
      </c>
      <c r="H73" s="1" t="s">
        <v>27</v>
      </c>
      <c r="I73" s="1">
        <v>310</v>
      </c>
    </row>
    <row r="74" spans="1:9" ht="56.25" customHeight="1" x14ac:dyDescent="0.25">
      <c r="A74" s="18" t="s">
        <v>26</v>
      </c>
      <c r="B74" s="1" t="str">
        <f t="shared" ref="B74" si="13">B25</f>
        <v xml:space="preserve">Установка спортивного оборудования </v>
      </c>
      <c r="C74" s="1" t="s">
        <v>44</v>
      </c>
      <c r="D74" s="1" t="s">
        <v>71</v>
      </c>
      <c r="E74" s="19">
        <v>1</v>
      </c>
      <c r="F74" s="19">
        <v>8</v>
      </c>
      <c r="G74" s="19">
        <v>111.8</v>
      </c>
      <c r="H74" s="1" t="s">
        <v>27</v>
      </c>
      <c r="I74" s="1">
        <v>310</v>
      </c>
    </row>
    <row r="75" spans="1:9" ht="38.25" x14ac:dyDescent="0.25">
      <c r="A75" s="18" t="s">
        <v>26</v>
      </c>
      <c r="B75" s="1" t="s">
        <v>138</v>
      </c>
      <c r="C75" s="1" t="s">
        <v>141</v>
      </c>
      <c r="D75" s="1" t="s">
        <v>95</v>
      </c>
      <c r="E75" s="19">
        <v>60</v>
      </c>
      <c r="F75" s="19">
        <f t="shared" ref="F75" si="14">G75/E75</f>
        <v>0.44666666666666666</v>
      </c>
      <c r="G75" s="19">
        <v>26.8</v>
      </c>
      <c r="H75" s="1" t="s">
        <v>27</v>
      </c>
      <c r="I75" s="1">
        <v>226</v>
      </c>
    </row>
    <row r="76" spans="1:9" ht="38.25" x14ac:dyDescent="0.25">
      <c r="A76" s="18" t="s">
        <v>26</v>
      </c>
      <c r="B76" s="1" t="s">
        <v>64</v>
      </c>
      <c r="C76" s="1" t="s">
        <v>141</v>
      </c>
      <c r="D76" s="1" t="s">
        <v>95</v>
      </c>
      <c r="E76" s="19">
        <v>60</v>
      </c>
      <c r="F76" s="19">
        <f>G76/E76</f>
        <v>0.67666666666666664</v>
      </c>
      <c r="G76" s="19">
        <v>40.6</v>
      </c>
      <c r="H76" s="1" t="s">
        <v>27</v>
      </c>
      <c r="I76" s="1">
        <v>226</v>
      </c>
    </row>
    <row r="77" spans="1:9" ht="38.25" x14ac:dyDescent="0.25">
      <c r="A77" s="18" t="s">
        <v>26</v>
      </c>
      <c r="B77" s="1" t="s">
        <v>146</v>
      </c>
      <c r="C77" s="1" t="s">
        <v>141</v>
      </c>
      <c r="D77" s="1" t="s">
        <v>147</v>
      </c>
      <c r="E77" s="19">
        <v>2</v>
      </c>
      <c r="F77" s="19">
        <f>G77/E77</f>
        <v>4.3499999999999996</v>
      </c>
      <c r="G77" s="19">
        <v>8.6999999999999993</v>
      </c>
      <c r="H77" s="1" t="s">
        <v>27</v>
      </c>
      <c r="I77" s="1">
        <v>226</v>
      </c>
    </row>
    <row r="78" spans="1:9" hidden="1" x14ac:dyDescent="0.25">
      <c r="A78" s="18"/>
      <c r="B78" s="1"/>
      <c r="C78" s="1"/>
      <c r="D78" s="1"/>
      <c r="E78" s="22"/>
      <c r="F78" s="22"/>
      <c r="G78" s="22">
        <f>SUM(G7:G77)</f>
        <v>27103.299999999992</v>
      </c>
      <c r="H78" s="22"/>
      <c r="I78" s="22"/>
    </row>
    <row r="79" spans="1:9" hidden="1" x14ac:dyDescent="0.25"/>
    <row r="80" spans="1:9" hidden="1" x14ac:dyDescent="0.25"/>
    <row r="81" hidden="1" x14ac:dyDescent="0.25"/>
  </sheetData>
  <autoFilter ref="A6:I81">
    <filterColumn colId="7">
      <filters>
        <filter val="992 00 00048"/>
      </filters>
    </filterColumn>
  </autoFilter>
  <mergeCells count="2">
    <mergeCell ref="A1:I1"/>
    <mergeCell ref="A3:I4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110" zoomScaleNormal="110" workbookViewId="0">
      <selection activeCell="E6" sqref="E6"/>
    </sheetView>
  </sheetViews>
  <sheetFormatPr defaultRowHeight="11.25" x14ac:dyDescent="0.25"/>
  <cols>
    <col min="1" max="1" width="4.28515625" style="9" customWidth="1"/>
    <col min="2" max="2" width="40.42578125" style="15" customWidth="1"/>
    <col min="3" max="3" width="10.7109375" style="9" customWidth="1"/>
    <col min="4" max="4" width="9.140625" style="9" customWidth="1"/>
    <col min="5" max="5" width="14.5703125" style="9" customWidth="1"/>
    <col min="6" max="6" width="15.140625" style="9" customWidth="1"/>
    <col min="7" max="7" width="8.85546875" style="9" customWidth="1"/>
    <col min="8" max="9" width="11.28515625" style="9" customWidth="1"/>
    <col min="10" max="16384" width="9.140625" style="9"/>
  </cols>
  <sheetData>
    <row r="1" spans="1:13" s="16" customFormat="1" ht="15" customHeight="1" x14ac:dyDescent="0.25">
      <c r="B1" s="33" t="s">
        <v>158</v>
      </c>
      <c r="C1" s="33"/>
      <c r="D1" s="33"/>
      <c r="E1" s="33"/>
      <c r="F1" s="33"/>
      <c r="G1" s="33"/>
      <c r="H1" s="33"/>
      <c r="I1" s="33"/>
      <c r="J1" s="33"/>
    </row>
    <row r="2" spans="1:13" ht="32.25" customHeight="1" x14ac:dyDescent="0.25">
      <c r="A2" s="8"/>
      <c r="B2" s="7"/>
      <c r="C2" s="8"/>
      <c r="D2" s="8"/>
      <c r="E2" s="8"/>
      <c r="F2" s="38" t="s">
        <v>30</v>
      </c>
      <c r="G2" s="38"/>
      <c r="H2" s="38"/>
      <c r="I2" s="38"/>
      <c r="J2" s="38"/>
    </row>
    <row r="3" spans="1:13" ht="12.75" customHeight="1" x14ac:dyDescent="0.25">
      <c r="A3" s="8"/>
      <c r="B3" s="7"/>
      <c r="C3" s="8"/>
      <c r="D3" s="39" t="s">
        <v>128</v>
      </c>
      <c r="E3" s="39"/>
      <c r="F3" s="39"/>
      <c r="G3" s="39"/>
      <c r="H3" s="39"/>
      <c r="I3" s="39"/>
      <c r="J3" s="39"/>
    </row>
    <row r="4" spans="1:13" ht="11.25" customHeight="1" x14ac:dyDescent="0.25">
      <c r="A4" s="8"/>
      <c r="B4" s="7"/>
      <c r="C4" s="8"/>
      <c r="D4" s="8"/>
      <c r="E4" s="8"/>
      <c r="F4" s="8"/>
      <c r="G4" s="40" t="s">
        <v>156</v>
      </c>
      <c r="H4" s="40"/>
      <c r="I4" s="40"/>
      <c r="J4" s="40"/>
    </row>
    <row r="5" spans="1:13" ht="27.75" customHeight="1" x14ac:dyDescent="0.25">
      <c r="A5" s="37" t="s">
        <v>105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ht="27.75" customHeight="1" x14ac:dyDescent="0.25">
      <c r="A6" s="8"/>
      <c r="B6" s="7"/>
      <c r="C6" s="8"/>
      <c r="D6" s="8"/>
      <c r="E6" s="8"/>
      <c r="F6" s="8"/>
      <c r="G6" s="8"/>
      <c r="H6" s="10"/>
      <c r="I6" s="23"/>
      <c r="M6" s="9" t="s">
        <v>62</v>
      </c>
    </row>
    <row r="7" spans="1:13" x14ac:dyDescent="0.25">
      <c r="A7" s="35" t="s">
        <v>9</v>
      </c>
      <c r="B7" s="36" t="s">
        <v>10</v>
      </c>
      <c r="C7" s="35"/>
      <c r="D7" s="35"/>
      <c r="E7" s="11"/>
      <c r="F7" s="11"/>
      <c r="G7" s="2"/>
      <c r="H7" s="2"/>
      <c r="I7" s="2"/>
      <c r="J7" s="2"/>
      <c r="K7" s="2"/>
      <c r="L7" s="24"/>
    </row>
    <row r="8" spans="1:13" x14ac:dyDescent="0.25">
      <c r="A8" s="35"/>
      <c r="B8" s="36"/>
      <c r="C8" s="12">
        <v>1</v>
      </c>
      <c r="D8" s="12">
        <v>2</v>
      </c>
      <c r="E8" s="12">
        <v>3</v>
      </c>
      <c r="F8" s="12">
        <v>4</v>
      </c>
      <c r="G8" s="2"/>
      <c r="H8" s="2"/>
      <c r="I8" s="2">
        <v>5</v>
      </c>
      <c r="J8" s="2">
        <v>6</v>
      </c>
      <c r="K8" s="2">
        <v>7</v>
      </c>
      <c r="L8" s="29">
        <v>8</v>
      </c>
    </row>
    <row r="9" spans="1:13" ht="96" customHeight="1" x14ac:dyDescent="0.25">
      <c r="A9" s="35"/>
      <c r="B9" s="36"/>
      <c r="C9" s="24" t="s">
        <v>120</v>
      </c>
      <c r="D9" s="24" t="s">
        <v>106</v>
      </c>
      <c r="E9" s="24" t="s">
        <v>43</v>
      </c>
      <c r="F9" s="24" t="s">
        <v>46</v>
      </c>
      <c r="G9" s="24" t="s">
        <v>154</v>
      </c>
      <c r="H9" s="24" t="s">
        <v>155</v>
      </c>
      <c r="I9" s="24" t="s">
        <v>44</v>
      </c>
      <c r="J9" s="24" t="s">
        <v>29</v>
      </c>
      <c r="K9" s="24" t="s">
        <v>48</v>
      </c>
      <c r="L9" s="24" t="s">
        <v>115</v>
      </c>
      <c r="M9" s="13"/>
    </row>
    <row r="10" spans="1:13" ht="21" customHeight="1" x14ac:dyDescent="0.25">
      <c r="A10" s="12">
        <v>1</v>
      </c>
      <c r="B10" s="3" t="s">
        <v>53</v>
      </c>
      <c r="C10" s="17">
        <v>118.83</v>
      </c>
      <c r="D10" s="17">
        <v>165.4</v>
      </c>
      <c r="E10" s="17"/>
      <c r="F10" s="17"/>
      <c r="G10" s="17"/>
      <c r="H10" s="17"/>
      <c r="I10" s="17"/>
      <c r="J10" s="17"/>
      <c r="K10" s="17"/>
      <c r="L10" s="24"/>
    </row>
    <row r="11" spans="1:13" ht="14.25" customHeight="1" x14ac:dyDescent="0.25">
      <c r="A11" s="12">
        <v>2</v>
      </c>
      <c r="B11" s="3" t="s">
        <v>41</v>
      </c>
      <c r="C11" s="17"/>
      <c r="D11" s="17"/>
      <c r="E11" s="17"/>
      <c r="F11" s="17"/>
      <c r="G11" s="17"/>
      <c r="H11" s="17"/>
      <c r="I11" s="17">
        <v>90</v>
      </c>
      <c r="J11" s="17">
        <v>140</v>
      </c>
      <c r="K11" s="17"/>
      <c r="L11" s="29">
        <v>90</v>
      </c>
    </row>
    <row r="12" spans="1:13" ht="19.5" customHeight="1" x14ac:dyDescent="0.25">
      <c r="A12" s="12">
        <v>3</v>
      </c>
      <c r="B12" s="3" t="s">
        <v>47</v>
      </c>
      <c r="C12" s="17"/>
      <c r="D12" s="17"/>
      <c r="E12" s="17"/>
      <c r="F12" s="17"/>
      <c r="G12" s="17"/>
      <c r="H12" s="17"/>
      <c r="I12" s="17"/>
      <c r="J12" s="17">
        <v>950</v>
      </c>
      <c r="K12" s="17"/>
      <c r="L12" s="29">
        <v>550</v>
      </c>
    </row>
    <row r="13" spans="1:13" ht="12.75" customHeight="1" x14ac:dyDescent="0.25">
      <c r="A13" s="12">
        <v>4</v>
      </c>
      <c r="B13" s="3" t="s">
        <v>31</v>
      </c>
      <c r="C13" s="17">
        <v>1147</v>
      </c>
      <c r="D13" s="17">
        <v>373.1</v>
      </c>
      <c r="E13" s="17"/>
      <c r="F13" s="17"/>
      <c r="G13" s="17"/>
      <c r="H13" s="17"/>
      <c r="I13" s="17">
        <v>780</v>
      </c>
      <c r="J13" s="17">
        <v>580</v>
      </c>
      <c r="K13" s="17"/>
      <c r="L13" s="29">
        <v>580</v>
      </c>
    </row>
    <row r="14" spans="1:13" ht="15" customHeight="1" x14ac:dyDescent="0.25">
      <c r="A14" s="12">
        <v>5</v>
      </c>
      <c r="B14" s="3" t="s">
        <v>23</v>
      </c>
      <c r="C14" s="17">
        <v>82.8</v>
      </c>
      <c r="D14" s="17"/>
      <c r="E14" s="17"/>
      <c r="F14" s="17"/>
      <c r="G14" s="17"/>
      <c r="H14" s="17"/>
      <c r="I14" s="17">
        <v>60</v>
      </c>
      <c r="J14" s="17"/>
      <c r="K14" s="17"/>
      <c r="L14" s="24"/>
    </row>
    <row r="15" spans="1:13" ht="16.5" customHeight="1" x14ac:dyDescent="0.25">
      <c r="A15" s="12">
        <v>6</v>
      </c>
      <c r="B15" s="3" t="s">
        <v>22</v>
      </c>
      <c r="C15" s="17"/>
      <c r="D15" s="17"/>
      <c r="E15" s="17"/>
      <c r="F15" s="17"/>
      <c r="G15" s="17"/>
      <c r="H15" s="17"/>
      <c r="I15" s="17">
        <v>550</v>
      </c>
      <c r="J15" s="17">
        <v>450</v>
      </c>
      <c r="K15" s="17"/>
      <c r="L15" s="24"/>
    </row>
    <row r="16" spans="1:13" ht="18.75" customHeight="1" x14ac:dyDescent="0.25">
      <c r="A16" s="12">
        <v>7</v>
      </c>
      <c r="B16" s="3" t="s">
        <v>17</v>
      </c>
      <c r="C16" s="17"/>
      <c r="D16" s="17"/>
      <c r="E16" s="17"/>
      <c r="F16" s="17"/>
      <c r="G16" s="17"/>
      <c r="H16" s="17"/>
      <c r="I16" s="17">
        <v>2</v>
      </c>
      <c r="J16" s="17">
        <v>6</v>
      </c>
      <c r="K16" s="17"/>
      <c r="L16" s="24"/>
    </row>
    <row r="17" spans="1:12" ht="15" customHeight="1" x14ac:dyDescent="0.25">
      <c r="A17" s="12">
        <v>8</v>
      </c>
      <c r="B17" s="3" t="s">
        <v>16</v>
      </c>
      <c r="C17" s="17">
        <v>6</v>
      </c>
      <c r="D17" s="17"/>
      <c r="E17" s="17"/>
      <c r="F17" s="17"/>
      <c r="G17" s="17"/>
      <c r="H17" s="17"/>
      <c r="I17" s="17"/>
      <c r="J17" s="17"/>
      <c r="K17" s="17"/>
      <c r="L17" s="24"/>
    </row>
    <row r="18" spans="1:12" ht="13.5" customHeight="1" x14ac:dyDescent="0.25">
      <c r="A18" s="12">
        <v>9</v>
      </c>
      <c r="B18" s="3" t="s">
        <v>18</v>
      </c>
      <c r="C18" s="17"/>
      <c r="D18" s="17"/>
      <c r="E18" s="17"/>
      <c r="F18" s="17"/>
      <c r="G18" s="17"/>
      <c r="H18" s="17"/>
      <c r="I18" s="17">
        <v>15</v>
      </c>
      <c r="J18" s="17">
        <v>20</v>
      </c>
      <c r="K18" s="17"/>
      <c r="L18" s="17"/>
    </row>
    <row r="19" spans="1:12" ht="17.25" customHeight="1" x14ac:dyDescent="0.25">
      <c r="A19" s="12">
        <v>10</v>
      </c>
      <c r="B19" s="3" t="s">
        <v>19</v>
      </c>
      <c r="C19" s="17"/>
      <c r="D19" s="17"/>
      <c r="E19" s="17"/>
      <c r="F19" s="17"/>
      <c r="G19" s="17"/>
      <c r="H19" s="17"/>
      <c r="I19" s="17">
        <v>5</v>
      </c>
      <c r="J19" s="17"/>
      <c r="K19" s="17"/>
      <c r="L19" s="17"/>
    </row>
    <row r="20" spans="1:12" ht="17.25" customHeight="1" x14ac:dyDescent="0.25">
      <c r="A20" s="12">
        <v>11</v>
      </c>
      <c r="B20" s="3" t="s">
        <v>127</v>
      </c>
      <c r="C20" s="17"/>
      <c r="D20" s="17">
        <v>238</v>
      </c>
      <c r="E20" s="17"/>
      <c r="F20" s="17"/>
      <c r="G20" s="17"/>
      <c r="H20" s="17"/>
      <c r="I20" s="17">
        <v>58</v>
      </c>
      <c r="J20" s="17"/>
      <c r="K20" s="17"/>
      <c r="L20" s="17"/>
    </row>
    <row r="21" spans="1:12" ht="22.5" customHeight="1" x14ac:dyDescent="0.25">
      <c r="A21" s="12">
        <v>12</v>
      </c>
      <c r="B21" s="3" t="s">
        <v>42</v>
      </c>
      <c r="C21" s="17"/>
      <c r="D21" s="17"/>
      <c r="E21" s="17"/>
      <c r="F21" s="17"/>
      <c r="G21" s="17"/>
      <c r="H21" s="17"/>
      <c r="I21" s="17">
        <v>20</v>
      </c>
      <c r="J21" s="17"/>
      <c r="K21" s="17"/>
      <c r="L21" s="17"/>
    </row>
    <row r="22" spans="1:12" ht="20.25" customHeight="1" x14ac:dyDescent="0.25">
      <c r="A22" s="12">
        <v>13</v>
      </c>
      <c r="B22" s="3" t="s">
        <v>34</v>
      </c>
      <c r="C22" s="17"/>
      <c r="D22" s="17"/>
      <c r="E22" s="17"/>
      <c r="F22" s="17"/>
      <c r="G22" s="17"/>
      <c r="H22" s="17"/>
      <c r="I22" s="17"/>
      <c r="J22" s="17"/>
      <c r="K22" s="17">
        <v>15</v>
      </c>
      <c r="L22" s="17"/>
    </row>
    <row r="23" spans="1:12" ht="20.25" customHeight="1" x14ac:dyDescent="0.25">
      <c r="A23" s="12">
        <v>14</v>
      </c>
      <c r="B23" s="3" t="s">
        <v>35</v>
      </c>
      <c r="C23" s="17"/>
      <c r="D23" s="17"/>
      <c r="E23" s="17"/>
      <c r="F23" s="17"/>
      <c r="G23" s="17"/>
      <c r="H23" s="17"/>
      <c r="I23" s="17"/>
      <c r="J23" s="17"/>
      <c r="K23" s="17">
        <v>35.36</v>
      </c>
      <c r="L23" s="17"/>
    </row>
    <row r="24" spans="1:12" ht="14.25" customHeight="1" x14ac:dyDescent="0.25">
      <c r="A24" s="12">
        <v>15</v>
      </c>
      <c r="B24" s="3" t="s">
        <v>11</v>
      </c>
      <c r="C24" s="17"/>
      <c r="D24" s="17">
        <v>2</v>
      </c>
      <c r="E24" s="17"/>
      <c r="F24" s="17"/>
      <c r="G24" s="17"/>
      <c r="H24" s="17"/>
      <c r="I24" s="17">
        <v>18</v>
      </c>
      <c r="J24" s="17"/>
      <c r="K24" s="17"/>
      <c r="L24" s="17"/>
    </row>
    <row r="25" spans="1:12" ht="15.75" customHeight="1" x14ac:dyDescent="0.25">
      <c r="A25" s="12">
        <v>16</v>
      </c>
      <c r="B25" s="3" t="s">
        <v>12</v>
      </c>
      <c r="C25" s="17"/>
      <c r="D25" s="17">
        <v>2</v>
      </c>
      <c r="E25" s="17"/>
      <c r="F25" s="17"/>
      <c r="G25" s="17"/>
      <c r="H25" s="17"/>
      <c r="I25" s="17">
        <v>1</v>
      </c>
      <c r="J25" s="17"/>
      <c r="K25" s="17"/>
      <c r="L25" s="17"/>
    </row>
    <row r="26" spans="1:12" ht="15" customHeight="1" x14ac:dyDescent="0.25">
      <c r="A26" s="12">
        <v>17</v>
      </c>
      <c r="B26" s="3" t="s">
        <v>24</v>
      </c>
      <c r="C26" s="17">
        <v>4</v>
      </c>
      <c r="D26" s="17">
        <v>11</v>
      </c>
      <c r="E26" s="17"/>
      <c r="F26" s="17"/>
      <c r="G26" s="17"/>
      <c r="H26" s="17"/>
      <c r="I26" s="17"/>
      <c r="J26" s="17"/>
      <c r="K26" s="17"/>
      <c r="L26" s="17"/>
    </row>
    <row r="27" spans="1:12" ht="13.5" customHeight="1" x14ac:dyDescent="0.25">
      <c r="A27" s="12">
        <v>18</v>
      </c>
      <c r="B27" s="3" t="s">
        <v>13</v>
      </c>
      <c r="C27" s="17">
        <v>7</v>
      </c>
      <c r="D27" s="17">
        <v>227</v>
      </c>
      <c r="E27" s="17"/>
      <c r="F27" s="17"/>
      <c r="G27" s="17"/>
      <c r="H27" s="17"/>
      <c r="I27" s="17"/>
      <c r="J27" s="17">
        <v>420</v>
      </c>
      <c r="K27" s="17"/>
      <c r="L27" s="17"/>
    </row>
    <row r="28" spans="1:12" ht="24.75" customHeight="1" x14ac:dyDescent="0.25">
      <c r="A28" s="12">
        <v>19</v>
      </c>
      <c r="B28" s="3" t="s">
        <v>52</v>
      </c>
      <c r="C28" s="17"/>
      <c r="D28" s="17"/>
      <c r="E28" s="17"/>
      <c r="F28" s="17"/>
      <c r="G28" s="17"/>
      <c r="H28" s="17"/>
      <c r="I28" s="25">
        <v>8405</v>
      </c>
      <c r="J28" s="17">
        <v>4902</v>
      </c>
      <c r="K28" s="17"/>
      <c r="L28" s="17"/>
    </row>
    <row r="29" spans="1:12" ht="15" customHeight="1" x14ac:dyDescent="0.25">
      <c r="A29" s="12">
        <v>20</v>
      </c>
      <c r="B29" s="3" t="s">
        <v>51</v>
      </c>
      <c r="C29" s="17"/>
      <c r="D29" s="17"/>
      <c r="E29" s="17"/>
      <c r="F29" s="17"/>
      <c r="G29" s="17"/>
      <c r="H29" s="17"/>
      <c r="I29" s="26">
        <v>211.4</v>
      </c>
      <c r="J29" s="17">
        <v>102.18</v>
      </c>
      <c r="K29" s="17"/>
      <c r="L29" s="17"/>
    </row>
    <row r="30" spans="1:12" ht="21" customHeight="1" x14ac:dyDescent="0.25">
      <c r="A30" s="12">
        <v>21</v>
      </c>
      <c r="B30" s="3" t="s">
        <v>32</v>
      </c>
      <c r="C30" s="17"/>
      <c r="D30" s="17"/>
      <c r="E30" s="17"/>
      <c r="F30" s="17"/>
      <c r="G30" s="17"/>
      <c r="H30" s="17"/>
      <c r="I30" s="17"/>
      <c r="J30" s="17"/>
      <c r="K30" s="17">
        <v>3</v>
      </c>
      <c r="L30" s="17"/>
    </row>
    <row r="31" spans="1:12" ht="21" customHeight="1" x14ac:dyDescent="0.25">
      <c r="A31" s="12">
        <v>22</v>
      </c>
      <c r="B31" s="3" t="s">
        <v>54</v>
      </c>
      <c r="C31" s="17"/>
      <c r="D31" s="17"/>
      <c r="E31" s="17"/>
      <c r="F31" s="17"/>
      <c r="G31" s="17"/>
      <c r="H31" s="17"/>
      <c r="I31" s="17">
        <v>56290</v>
      </c>
      <c r="J31" s="17"/>
      <c r="K31" s="30"/>
      <c r="L31" s="17"/>
    </row>
    <row r="32" spans="1:12" ht="16.5" customHeight="1" x14ac:dyDescent="0.25">
      <c r="A32" s="12">
        <v>23</v>
      </c>
      <c r="B32" s="3" t="s">
        <v>14</v>
      </c>
      <c r="C32" s="17"/>
      <c r="D32" s="17"/>
      <c r="E32" s="17"/>
      <c r="F32" s="17"/>
      <c r="G32" s="17"/>
      <c r="H32" s="17"/>
      <c r="I32" s="17">
        <v>104</v>
      </c>
      <c r="J32" s="17"/>
      <c r="K32" s="17"/>
      <c r="L32" s="17"/>
    </row>
    <row r="33" spans="1:12" x14ac:dyDescent="0.25">
      <c r="A33" s="12">
        <v>24</v>
      </c>
      <c r="B33" s="3" t="s">
        <v>15</v>
      </c>
      <c r="C33" s="17">
        <v>27</v>
      </c>
      <c r="D33" s="17">
        <v>24</v>
      </c>
      <c r="E33" s="17"/>
      <c r="F33" s="17"/>
      <c r="G33" s="17"/>
      <c r="H33" s="17"/>
      <c r="I33" s="17">
        <v>315</v>
      </c>
      <c r="J33" s="17">
        <v>97</v>
      </c>
      <c r="K33" s="17"/>
      <c r="L33" s="17"/>
    </row>
    <row r="34" spans="1:12" ht="33.75" customHeight="1" x14ac:dyDescent="0.25">
      <c r="A34" s="12">
        <v>25</v>
      </c>
      <c r="B34" s="3" t="s">
        <v>50</v>
      </c>
      <c r="C34" s="17"/>
      <c r="D34" s="17"/>
      <c r="E34" s="17"/>
      <c r="F34" s="17"/>
      <c r="G34" s="17"/>
      <c r="H34" s="17"/>
      <c r="I34" s="17">
        <v>11</v>
      </c>
      <c r="J34" s="17">
        <v>8</v>
      </c>
      <c r="K34" s="17"/>
      <c r="L34" s="17">
        <v>6</v>
      </c>
    </row>
    <row r="35" spans="1:12" x14ac:dyDescent="0.25">
      <c r="A35" s="12">
        <v>26</v>
      </c>
      <c r="B35" s="3" t="s">
        <v>20</v>
      </c>
      <c r="C35" s="17"/>
      <c r="D35" s="17"/>
      <c r="E35" s="17"/>
      <c r="F35" s="17"/>
      <c r="G35" s="17"/>
      <c r="H35" s="17"/>
      <c r="I35" s="17"/>
      <c r="J35" s="17"/>
      <c r="K35" s="17">
        <v>2</v>
      </c>
      <c r="L35" s="17"/>
    </row>
    <row r="36" spans="1:12" ht="11.25" customHeight="1" x14ac:dyDescent="0.25">
      <c r="A36" s="12">
        <v>27</v>
      </c>
      <c r="B36" s="3" t="s">
        <v>39</v>
      </c>
      <c r="C36" s="17"/>
      <c r="D36" s="17"/>
      <c r="E36" s="17"/>
      <c r="F36" s="17"/>
      <c r="G36" s="17"/>
      <c r="H36" s="17"/>
      <c r="I36" s="27"/>
      <c r="J36" s="17"/>
      <c r="K36" s="17">
        <v>25</v>
      </c>
      <c r="L36" s="17"/>
    </row>
    <row r="37" spans="1:12" ht="12" customHeight="1" x14ac:dyDescent="0.25">
      <c r="A37" s="12">
        <v>28</v>
      </c>
      <c r="B37" s="3" t="s">
        <v>40</v>
      </c>
      <c r="C37" s="17"/>
      <c r="D37" s="17"/>
      <c r="E37" s="17"/>
      <c r="F37" s="17"/>
      <c r="G37" s="17"/>
      <c r="H37" s="17"/>
      <c r="I37" s="17"/>
      <c r="J37" s="17"/>
      <c r="K37" s="17">
        <v>1</v>
      </c>
      <c r="L37" s="17"/>
    </row>
    <row r="38" spans="1:12" ht="14.25" customHeight="1" x14ac:dyDescent="0.25">
      <c r="A38" s="12">
        <v>29</v>
      </c>
      <c r="B38" s="3" t="s">
        <v>38</v>
      </c>
      <c r="C38" s="17"/>
      <c r="D38" s="17"/>
      <c r="E38" s="17"/>
      <c r="F38" s="17"/>
      <c r="G38" s="17"/>
      <c r="H38" s="17"/>
      <c r="I38" s="17">
        <v>840</v>
      </c>
      <c r="J38" s="17"/>
      <c r="K38" s="17"/>
      <c r="L38" s="17"/>
    </row>
    <row r="39" spans="1:12" ht="17.25" customHeight="1" x14ac:dyDescent="0.25">
      <c r="A39" s="12">
        <v>30</v>
      </c>
      <c r="B39" s="3" t="s">
        <v>37</v>
      </c>
      <c r="C39" s="17"/>
      <c r="D39" s="17">
        <v>4</v>
      </c>
      <c r="E39" s="17"/>
      <c r="F39" s="17"/>
      <c r="G39" s="17"/>
      <c r="H39" s="17"/>
      <c r="I39" s="17">
        <v>26</v>
      </c>
      <c r="J39" s="17"/>
      <c r="K39" s="17"/>
      <c r="L39" s="17"/>
    </row>
    <row r="40" spans="1:12" ht="13.5" customHeight="1" x14ac:dyDescent="0.25">
      <c r="A40" s="12">
        <v>31</v>
      </c>
      <c r="B40" s="3" t="s">
        <v>36</v>
      </c>
      <c r="C40" s="17"/>
      <c r="D40" s="17"/>
      <c r="E40" s="17"/>
      <c r="F40" s="17"/>
      <c r="G40" s="17"/>
      <c r="H40" s="17"/>
      <c r="I40" s="17"/>
      <c r="J40" s="17"/>
      <c r="K40" s="17">
        <v>5</v>
      </c>
      <c r="L40" s="17"/>
    </row>
    <row r="41" spans="1:12" ht="21.75" customHeight="1" x14ac:dyDescent="0.25">
      <c r="A41" s="12">
        <v>32</v>
      </c>
      <c r="B41" s="3" t="s">
        <v>21</v>
      </c>
      <c r="C41" s="17"/>
      <c r="D41" s="17"/>
      <c r="E41" s="17">
        <v>6</v>
      </c>
      <c r="F41" s="17"/>
      <c r="G41" s="17"/>
      <c r="H41" s="17"/>
      <c r="I41" s="17"/>
      <c r="J41" s="17"/>
      <c r="K41" s="17"/>
      <c r="L41" s="17"/>
    </row>
    <row r="42" spans="1:12" ht="21.75" customHeight="1" x14ac:dyDescent="0.25">
      <c r="A42" s="12">
        <v>33</v>
      </c>
      <c r="B42" s="3" t="s">
        <v>49</v>
      </c>
      <c r="C42" s="17"/>
      <c r="D42" s="17"/>
      <c r="E42" s="17">
        <v>6</v>
      </c>
      <c r="F42" s="17"/>
      <c r="G42" s="17"/>
      <c r="H42" s="17"/>
      <c r="I42" s="17"/>
      <c r="J42" s="17"/>
      <c r="K42" s="17"/>
      <c r="L42" s="17"/>
    </row>
    <row r="43" spans="1:12" ht="13.5" customHeight="1" x14ac:dyDescent="0.25">
      <c r="A43" s="12">
        <v>34</v>
      </c>
      <c r="B43" s="3" t="s">
        <v>33</v>
      </c>
      <c r="C43" s="17"/>
      <c r="D43" s="17"/>
      <c r="E43" s="17"/>
      <c r="F43" s="17">
        <v>100</v>
      </c>
      <c r="G43" s="17"/>
      <c r="H43" s="17"/>
      <c r="I43" s="17"/>
      <c r="J43" s="17"/>
      <c r="K43" s="17"/>
      <c r="L43" s="17"/>
    </row>
    <row r="44" spans="1:12" x14ac:dyDescent="0.25">
      <c r="A44" s="12">
        <v>35</v>
      </c>
      <c r="B44" s="3" t="s">
        <v>126</v>
      </c>
      <c r="C44" s="17">
        <v>13.9</v>
      </c>
      <c r="D44" s="17">
        <v>27.5</v>
      </c>
      <c r="E44" s="17"/>
      <c r="F44" s="17"/>
      <c r="G44" s="17"/>
      <c r="H44" s="17"/>
      <c r="I44" s="17">
        <v>60</v>
      </c>
      <c r="J44" s="17"/>
      <c r="K44" s="17"/>
      <c r="L44" s="17"/>
    </row>
    <row r="45" spans="1:12" x14ac:dyDescent="0.25">
      <c r="A45" s="12">
        <v>36</v>
      </c>
      <c r="B45" s="14" t="s">
        <v>56</v>
      </c>
      <c r="C45" s="17"/>
      <c r="D45" s="17"/>
      <c r="E45" s="17"/>
      <c r="F45" s="17"/>
      <c r="G45" s="17"/>
      <c r="H45" s="17"/>
      <c r="I45" s="28">
        <v>9392</v>
      </c>
      <c r="J45" s="17"/>
      <c r="K45" s="17"/>
      <c r="L45" s="17"/>
    </row>
    <row r="46" spans="1:12" x14ac:dyDescent="0.25">
      <c r="A46" s="12">
        <v>37</v>
      </c>
      <c r="B46" s="14" t="s">
        <v>55</v>
      </c>
      <c r="C46" s="17"/>
      <c r="D46" s="17"/>
      <c r="E46" s="17"/>
      <c r="F46" s="17"/>
      <c r="G46" s="17"/>
      <c r="H46" s="17"/>
      <c r="I46" s="17">
        <v>61</v>
      </c>
      <c r="J46" s="17"/>
      <c r="K46" s="17"/>
      <c r="L46" s="17"/>
    </row>
    <row r="47" spans="1:12" x14ac:dyDescent="0.25">
      <c r="A47" s="12">
        <v>38</v>
      </c>
      <c r="B47" s="14" t="s">
        <v>121</v>
      </c>
      <c r="C47" s="17"/>
      <c r="D47" s="17"/>
      <c r="E47" s="17"/>
      <c r="F47" s="17"/>
      <c r="G47" s="17"/>
      <c r="H47" s="17"/>
      <c r="I47" s="17"/>
      <c r="J47" s="17"/>
      <c r="K47" s="17">
        <v>11.45</v>
      </c>
      <c r="L47" s="17"/>
    </row>
    <row r="48" spans="1:12" x14ac:dyDescent="0.25">
      <c r="A48" s="12">
        <v>39</v>
      </c>
      <c r="B48" s="14" t="s">
        <v>122</v>
      </c>
      <c r="C48" s="17">
        <v>29.04</v>
      </c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25">
      <c r="A49" s="12">
        <v>40</v>
      </c>
      <c r="B49" s="14" t="s">
        <v>123</v>
      </c>
      <c r="C49" s="17"/>
      <c r="D49" s="17">
        <v>34.6</v>
      </c>
      <c r="E49" s="17"/>
      <c r="F49" s="17"/>
      <c r="G49" s="17"/>
      <c r="H49" s="17"/>
      <c r="I49" s="17"/>
      <c r="J49" s="17"/>
      <c r="K49" s="17"/>
      <c r="L49" s="17"/>
    </row>
    <row r="50" spans="1:12" x14ac:dyDescent="0.25">
      <c r="A50" s="12">
        <v>41</v>
      </c>
      <c r="B50" s="14" t="s">
        <v>118</v>
      </c>
      <c r="C50" s="17"/>
      <c r="D50" s="17"/>
      <c r="E50" s="17"/>
      <c r="F50" s="17"/>
      <c r="G50" s="17"/>
      <c r="H50" s="17"/>
      <c r="I50" s="17">
        <v>20</v>
      </c>
      <c r="J50" s="17"/>
      <c r="K50" s="17"/>
      <c r="L50" s="17"/>
    </row>
    <row r="51" spans="1:12" x14ac:dyDescent="0.25">
      <c r="A51" s="12">
        <v>42</v>
      </c>
      <c r="B51" s="14" t="s">
        <v>144</v>
      </c>
      <c r="C51" s="17"/>
      <c r="D51" s="17">
        <v>1</v>
      </c>
      <c r="E51" s="17"/>
      <c r="F51" s="17"/>
      <c r="G51" s="17"/>
      <c r="H51" s="17"/>
      <c r="I51" s="17"/>
      <c r="J51" s="17"/>
      <c r="K51" s="17"/>
      <c r="L51" s="17"/>
    </row>
    <row r="52" spans="1:12" x14ac:dyDescent="0.25">
      <c r="A52" s="12">
        <v>43</v>
      </c>
      <c r="B52" s="14" t="s">
        <v>16</v>
      </c>
      <c r="C52" s="17"/>
      <c r="D52" s="17"/>
      <c r="E52" s="17"/>
      <c r="F52" s="17"/>
      <c r="G52" s="17">
        <v>2</v>
      </c>
      <c r="H52" s="17">
        <v>1</v>
      </c>
      <c r="I52" s="17"/>
      <c r="J52" s="17"/>
      <c r="K52" s="17"/>
      <c r="L52" s="17"/>
    </row>
    <row r="53" spans="1:12" x14ac:dyDescent="0.25">
      <c r="A53" s="12">
        <v>43</v>
      </c>
      <c r="B53" s="14" t="s">
        <v>153</v>
      </c>
      <c r="C53" s="17"/>
      <c r="D53" s="17"/>
      <c r="E53" s="17"/>
      <c r="F53" s="17"/>
      <c r="G53" s="17"/>
      <c r="H53" s="17">
        <v>1</v>
      </c>
      <c r="I53" s="17"/>
      <c r="J53" s="17"/>
      <c r="K53" s="17"/>
      <c r="L53" s="17"/>
    </row>
  </sheetData>
  <autoFilter ref="A7:H46">
    <filterColumn colId="2" showButton="0"/>
    <filterColumn colId="3" showButton="0"/>
  </autoFilter>
  <mergeCells count="8">
    <mergeCell ref="A7:A9"/>
    <mergeCell ref="B7:B9"/>
    <mergeCell ref="C7:D7"/>
    <mergeCell ref="A5:J5"/>
    <mergeCell ref="B1:J1"/>
    <mergeCell ref="F2:J2"/>
    <mergeCell ref="D3:J3"/>
    <mergeCell ref="G4:J4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 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2022-08-16T09:20:01Z</dcterms:modified>
</cp:coreProperties>
</file>