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15" windowWidth="12120" windowHeight="3660" tabRatio="601" activeTab="0"/>
  </bookViews>
  <sheets>
    <sheet name="ср.ср." sheetId="1" r:id="rId1"/>
  </sheets>
  <definedNames>
    <definedName name="_xlnm.Print_Area" localSheetId="0">'ср.ср.'!$A$1:$M$127</definedName>
  </definedNames>
  <calcPr fullCalcOnLoad="1"/>
</workbook>
</file>

<file path=xl/sharedStrings.xml><?xml version="1.0" encoding="utf-8"?>
<sst xmlns="http://schemas.openxmlformats.org/spreadsheetml/2006/main" count="289" uniqueCount="164">
  <si>
    <t>2-й квартал, тыс.руб.</t>
  </si>
  <si>
    <t>3-й квартал, тыс.руб.</t>
  </si>
  <si>
    <t>ИТОГО РАСХОДОВ</t>
  </si>
  <si>
    <t>1-й квартал,  тыс.руб.</t>
  </si>
  <si>
    <t>N  п/п</t>
  </si>
  <si>
    <t>4-й квартал, тыс.руб.</t>
  </si>
  <si>
    <t>0103</t>
  </si>
  <si>
    <t>0309</t>
  </si>
  <si>
    <t>0801</t>
  </si>
  <si>
    <t>Другие общегосударственные вопросы</t>
  </si>
  <si>
    <t>Культура</t>
  </si>
  <si>
    <t>1004</t>
  </si>
  <si>
    <t>0102</t>
  </si>
  <si>
    <t>0104</t>
  </si>
  <si>
    <t>Резервные фонды</t>
  </si>
  <si>
    <t>Охрана семьи и детства</t>
  </si>
  <si>
    <t xml:space="preserve">   Плановый период</t>
  </si>
  <si>
    <t>Налоговые и неналоговые доходы</t>
  </si>
  <si>
    <t>ДЕФИЦИТ (ПРОФИЦИТ) БЮДЖЕТА</t>
  </si>
  <si>
    <t>Верхний предел муниципального долга по состоянию на 1 января года ,следующего за очередным финансовым годом (очередным финансовым годом и каждым годом планового периода)</t>
  </si>
  <si>
    <t>Общий объем ассигнований на публичные нормативные обязательства</t>
  </si>
  <si>
    <t>Условно утверждаемые расходы</t>
  </si>
  <si>
    <t>Источники финансирования дефицита бюджета - уменьшение остатков средств бюджета</t>
  </si>
  <si>
    <t xml:space="preserve"> </t>
  </si>
  <si>
    <t>ОБЩЕГОСУДАРСТВЕННЫЕ ВОПРОСЫ</t>
  </si>
  <si>
    <t>1.2.2.</t>
  </si>
  <si>
    <t>0100</t>
  </si>
  <si>
    <t>СОЦИАЛЬНАЯ ПОЛИТИКА</t>
  </si>
  <si>
    <t>1000</t>
  </si>
  <si>
    <t>НАЦИОНАЛЬНАЯ БЕЗОПАСНОСТЬ И ПРАВООХРАНИТЕЛЬНАЯ ДЕЯТЕЛЬНОСТЬ</t>
  </si>
  <si>
    <t>ЖИЛИЩНО-КОММУНАЛЬНОЕ ХОЗЯЙСТВО</t>
  </si>
  <si>
    <t>0300</t>
  </si>
  <si>
    <t>0500</t>
  </si>
  <si>
    <t>0700</t>
  </si>
  <si>
    <t>0800</t>
  </si>
  <si>
    <t xml:space="preserve">Безвозмездные поступления  от  других бюджетов  бюджетной системы РФ                                                                                                                                                                  </t>
  </si>
  <si>
    <t>в том числе :</t>
  </si>
  <si>
    <t>0111</t>
  </si>
  <si>
    <t>Периодическая 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</si>
  <si>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</si>
  <si>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0400</t>
  </si>
  <si>
    <t>МУНИЦИПАЛЬНЫЙ СОВЕТ МУНИЦИПАЛЬНОГО ОБРАЗОВАНИЯ МУНИЦИПАЛЬНОГО ОКРУГА №7  САНКТ-ПЕТЕРБУРГА  (987)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</si>
  <si>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</si>
  <si>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</si>
  <si>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0705</t>
  </si>
  <si>
    <t>ДОХОДЫ, ВСЕГО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</si>
  <si>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</si>
  <si>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</t>
  </si>
  <si>
    <t>0107</t>
  </si>
  <si>
    <t>ИЗБИРАТЕЛЬНАЯ КОМИССИЯ МУНИЦИПАЛЬНОГО ОБРАЗОВАНИЯ МУНИЦИПАЛЬНЫЙ ОКРУГ №7(932)</t>
  </si>
  <si>
    <t>Массовый спорт</t>
  </si>
  <si>
    <t>1102</t>
  </si>
  <si>
    <t>1202</t>
  </si>
  <si>
    <t>Субвенции местным бюджетам на выполнение передаваемых полномочий субъектов РФ</t>
  </si>
  <si>
    <t>РАСХОДЫ, ВСЕГО</t>
  </si>
  <si>
    <t>Приложение № 5</t>
  </si>
  <si>
    <t xml:space="preserve">Текущий год </t>
  </si>
  <si>
    <t xml:space="preserve">Очередной год </t>
  </si>
  <si>
    <t>2019 (прогноз) тыс.руб.</t>
  </si>
  <si>
    <t>МЕСТНАЯ АДМИНИСТРАЦИЯ МУНИЦИПАЛЬНОГО ОБРАЗОВАНИЯ МУНИЦИПАЛЬНЫЙ ОКРУГ №7 САНКТ-ПЕТЕРБУРГА (907)</t>
  </si>
  <si>
    <t>НАЦИОНАЛЬНАЯ ЭКОНОМИКА</t>
  </si>
  <si>
    <t>ОБРАЗОВАНИЕ</t>
  </si>
  <si>
    <t>Профессиональная подготовка, переподготовка и повышение квалификации</t>
  </si>
  <si>
    <t>ФИЗИЧЕСКАЯ КУЛЬТУРА И СПОРТ</t>
  </si>
  <si>
    <t>СРЕДСТВА МАССОВОЙ ИНФОРМАЦИИ</t>
  </si>
  <si>
    <t>Общеэкономические вопросы</t>
  </si>
  <si>
    <t>Другие  мероприятия в области национальной экономики</t>
  </si>
  <si>
    <t>3.1</t>
  </si>
  <si>
    <t>0401</t>
  </si>
  <si>
    <t>0412</t>
  </si>
  <si>
    <t>Благоустройство</t>
  </si>
  <si>
    <t>0503</t>
  </si>
  <si>
    <t>I</t>
  </si>
  <si>
    <t>II</t>
  </si>
  <si>
    <t>2.1</t>
  </si>
  <si>
    <t>2.1.1</t>
  </si>
  <si>
    <t>2.1.2</t>
  </si>
  <si>
    <t>2.1.3</t>
  </si>
  <si>
    <t>2.2</t>
  </si>
  <si>
    <t>2.2.1</t>
  </si>
  <si>
    <t>2.3</t>
  </si>
  <si>
    <t>2.3.1</t>
  </si>
  <si>
    <t>2.3.2</t>
  </si>
  <si>
    <t>2.4</t>
  </si>
  <si>
    <t>2.4.1</t>
  </si>
  <si>
    <t>2.5</t>
  </si>
  <si>
    <t>2.5.1</t>
  </si>
  <si>
    <t>2.6</t>
  </si>
  <si>
    <t>2.6.1</t>
  </si>
  <si>
    <t>2.7</t>
  </si>
  <si>
    <t>2.7.1</t>
  </si>
  <si>
    <t>2.7.2</t>
  </si>
  <si>
    <t>2.8</t>
  </si>
  <si>
    <t>2.8.1</t>
  </si>
  <si>
    <t>2.9</t>
  </si>
  <si>
    <t>2.9.1</t>
  </si>
  <si>
    <t>2</t>
  </si>
  <si>
    <t>1</t>
  </si>
  <si>
    <t>3</t>
  </si>
  <si>
    <t>3.1.1</t>
  </si>
  <si>
    <t>3.1.2</t>
  </si>
  <si>
    <t>4</t>
  </si>
  <si>
    <t>4.1</t>
  </si>
  <si>
    <t>4.1.1</t>
  </si>
  <si>
    <t>III</t>
  </si>
  <si>
    <t>IV</t>
  </si>
  <si>
    <t>V</t>
  </si>
  <si>
    <t>VI</t>
  </si>
  <si>
    <t>VII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</si>
  <si>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</si>
  <si>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КУЛЬТУРА, КИНЕМАТОГРАФИЯ </t>
  </si>
  <si>
    <t>Нормативы отчислений от налоговых доходов в местный  бюджет МО МО №7 приведены в Приложении № 6</t>
  </si>
  <si>
    <t>Наимено-вание раздела</t>
  </si>
  <si>
    <t>2020 (прогноз) тыс.руб.</t>
  </si>
  <si>
    <t>КЦСР</t>
  </si>
  <si>
    <t>КВР</t>
  </si>
  <si>
    <t>Расходы на содержание главы местной администрации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</si>
  <si>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</si>
  <si>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и обеспечение деятельности местной администрации муниципального образования</t>
  </si>
  <si>
    <t xml:space="preserve">Закупка товаров, работ и услуг </t>
  </si>
  <si>
    <t>Иные бюджетные ассигнования</t>
  </si>
  <si>
    <t xml:space="preserve">Расходы на исполнение государственного полномочия по составлению протоколов об административных правонарушениях </t>
  </si>
  <si>
    <t xml:space="preserve">Расходы на исполнение государственного полномочия по организации и осуществлению деятельности по опеке и попечительству </t>
  </si>
  <si>
    <t>09200G0100</t>
  </si>
  <si>
    <t>00200G0850</t>
  </si>
  <si>
    <t>Пенсионное обеспечение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</si>
  <si>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</si>
  <si>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Расходы на содержание и обеспечение деятельности муниципального казенного учреждения</t>
  </si>
  <si>
    <t>Расходы, связанные с формированием архивных фондов органов местного самоуправления, муниципальных предприятий и учреждений</t>
  </si>
  <si>
    <t>Расходы, связанные с реализацией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</si>
  <si>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Расходы,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 порядке, установленном Правительством Санкт-Петербурга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</si>
  <si>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</si>
  <si>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Расходы, связанные с реализацией мероприятий по текущему ремонту придомовых территорий и дворовых территориях, включая проезды и въезды, пешеходные дорожки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</si>
  <si>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</si>
  <si>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</si>
  <si>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Расходы, связанные с реализацией мероприятий по оборудованию контейнерных площадок на дворовых территориях</t>
  </si>
  <si>
    <t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</t>
  </si>
  <si>
    <t>Расходы, связанные с реализацией мероприятий по озеленению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</si>
  <si>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Расходы, связанные с реализацией мероприятий по организации санитарных рубок, а также удалению аварийных, больных деревьев и кустарников в отношении зеленых насаждений общего пользования местного значения</t>
  </si>
  <si>
    <t>Расходы, связанные с реализацией мероприятий по созданию зон отдыха, в том числе обустройство, содержание и уборку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</si>
  <si>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</si>
  <si>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Расходы, связанные с реализацией мероприятий по проведению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</si>
  <si>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</si>
  <si>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r>
      <t>Расходы</t>
    </r>
    <r>
      <rPr>
        <sz val="10"/>
        <rFont val="Times New Roman"/>
        <family val="1"/>
      </rPr>
      <t>, связанные реализацией мероприятий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  </r>
  </si>
  <si>
    <t>Расходы, связанные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</si>
  <si>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</si>
  <si>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</si>
  <si>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Расходы, связанные с реализацией мероприятий по назначению, выплате, перерасчету ежемесячной доплаты 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</si>
  <si>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Социальное обеспечение и иные выплаты населению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</si>
  <si>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</t>
  </si>
  <si>
    <t>51100G0860</t>
  </si>
  <si>
    <t>51100G0870</t>
  </si>
  <si>
    <t xml:space="preserve">Расходы на исполнение государственного полномочия по выплате денежных средств на вознаграждение приемным родителям 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</si>
  <si>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</si>
  <si>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</si>
  <si>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главы муниципального образования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</si>
  <si>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</si>
  <si>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</si>
  <si>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</si>
  <si>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Среднесрочный финансовый план муниципального образования муниципальный округ №7 на 2019 - 2021годы</t>
  </si>
  <si>
    <t>2018 (план) тыс.руб.</t>
  </si>
  <si>
    <t>2021(прогноз) тыс.руб.</t>
  </si>
  <si>
    <t>Расходы, связанные с установлением официальных символов, памятных дат муниципального образования и учреждением звания "Почетный житель муниципального образования</t>
  </si>
  <si>
    <t xml:space="preserve">к Постановлению от 18.10.2018 №52-П-Э (в редакции от  06.11.2018 №58-Э)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</si>
</sst>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"/>
    <numFmt numFmtId="190" formatCode="#,##0.0000"/>
  </numFmts>
  <fonts count="52">
    <font>
      <sz val="10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188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49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89" fontId="10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/>
    </xf>
    <xf numFmtId="189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textRotation="90" wrapText="1"/>
    </xf>
    <xf numFmtId="189" fontId="8" fillId="0" borderId="10" xfId="0" applyNumberFormat="1" applyFont="1" applyFill="1" applyBorder="1" applyAlignment="1">
      <alignment horizontal="center" vertical="center" textRotation="90" wrapText="1"/>
    </xf>
    <xf numFmtId="18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 horizontal="right"/>
    </xf>
    <xf numFmtId="188" fontId="6" fillId="0" borderId="0" xfId="0" applyNumberFormat="1" applyFont="1" applyFill="1" applyAlignment="1">
      <alignment/>
    </xf>
    <xf numFmtId="188" fontId="7" fillId="0" borderId="0" xfId="0" applyNumberFormat="1" applyFont="1" applyFill="1" applyAlignment="1">
      <alignment/>
    </xf>
    <xf numFmtId="188" fontId="9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/>
    </xf>
    <xf numFmtId="188" fontId="6" fillId="0" borderId="0" xfId="0" applyNumberFormat="1" applyFont="1" applyFill="1" applyAlignment="1">
      <alignment wrapText="1"/>
    </xf>
    <xf numFmtId="188" fontId="8" fillId="0" borderId="0" xfId="0" applyNumberFormat="1" applyFont="1" applyFill="1" applyAlignment="1">
      <alignment wrapText="1"/>
    </xf>
    <xf numFmtId="188" fontId="8" fillId="0" borderId="0" xfId="0" applyNumberFormat="1" applyFont="1" applyFill="1" applyAlignment="1">
      <alignment horizontal="right" vertical="center"/>
    </xf>
    <xf numFmtId="188" fontId="11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0" fontId="51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2" fontId="8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justify" wrapText="1"/>
    </xf>
    <xf numFmtId="1" fontId="12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justify" wrapText="1"/>
    </xf>
    <xf numFmtId="1" fontId="5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wrapText="1"/>
    </xf>
    <xf numFmtId="0" fontId="8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justify" wrapText="1"/>
    </xf>
    <xf numFmtId="0" fontId="51" fillId="0" borderId="12" xfId="0" applyFont="1" applyBorder="1" applyAlignment="1">
      <alignment horizontal="justify" wrapText="1"/>
    </xf>
    <xf numFmtId="0" fontId="8" fillId="0" borderId="13" xfId="0" applyFont="1" applyBorder="1" applyAlignment="1">
      <alignment horizontal="center" wrapText="1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188" fontId="9" fillId="0" borderId="10" xfId="0" applyNumberFormat="1" applyFont="1" applyBorder="1" applyAlignment="1">
      <alignment horizontal="center" vertical="center"/>
    </xf>
    <xf numFmtId="188" fontId="8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PageLayoutView="0" workbookViewId="0" topLeftCell="A1">
      <selection activeCell="O4" sqref="O4:P4"/>
    </sheetView>
  </sheetViews>
  <sheetFormatPr defaultColWidth="9.00390625" defaultRowHeight="12.75"/>
  <cols>
    <col min="1" max="1" width="4.125" style="33" customWidth="1"/>
    <col min="2" max="2" width="71.25390625" style="28" customWidth="1"/>
    <col min="3" max="3" width="5.625" style="23" customWidth="1"/>
    <col min="4" max="4" width="10.375" style="23" customWidth="1"/>
    <col min="5" max="5" width="6.25390625" style="23" customWidth="1"/>
    <col min="6" max="6" width="12.00390625" style="50" customWidth="1"/>
    <col min="7" max="9" width="6.625" style="41" hidden="1" customWidth="1"/>
    <col min="10" max="10" width="1.12109375" style="41" hidden="1" customWidth="1"/>
    <col min="11" max="11" width="12.375" style="55" customWidth="1"/>
    <col min="12" max="12" width="11.875" style="55" customWidth="1"/>
    <col min="13" max="13" width="12.75390625" style="55" customWidth="1"/>
    <col min="15" max="15" width="11.375" style="0" customWidth="1"/>
  </cols>
  <sheetData>
    <row r="1" spans="1:13" s="1" customFormat="1" ht="12.75">
      <c r="A1" s="29"/>
      <c r="B1" s="26"/>
      <c r="C1" s="16"/>
      <c r="D1" s="16"/>
      <c r="E1" s="16"/>
      <c r="F1" s="42"/>
      <c r="G1" s="37"/>
      <c r="H1" s="37"/>
      <c r="I1" s="37"/>
      <c r="J1" s="37"/>
      <c r="K1" s="51"/>
      <c r="L1" s="52"/>
      <c r="M1" s="53" t="s">
        <v>55</v>
      </c>
    </row>
    <row r="2" spans="1:13" s="1" customFormat="1" ht="48.75" customHeight="1">
      <c r="A2" s="29"/>
      <c r="B2" s="26"/>
      <c r="C2" s="16"/>
      <c r="D2" s="16"/>
      <c r="E2" s="16"/>
      <c r="F2" s="43"/>
      <c r="G2" s="37"/>
      <c r="H2" s="37"/>
      <c r="I2" s="37"/>
      <c r="J2" s="37"/>
      <c r="K2" s="105" t="s">
        <v>163</v>
      </c>
      <c r="L2" s="106"/>
      <c r="M2" s="106"/>
    </row>
    <row r="3" spans="1:13" s="1" customFormat="1" ht="18.75" customHeight="1">
      <c r="A3" s="98" t="s">
        <v>159</v>
      </c>
      <c r="B3" s="99"/>
      <c r="C3" s="99"/>
      <c r="D3" s="99"/>
      <c r="E3" s="99"/>
      <c r="F3" s="99"/>
      <c r="G3" s="99"/>
      <c r="H3" s="99"/>
      <c r="I3" s="99"/>
      <c r="J3" s="99"/>
      <c r="K3" s="100"/>
      <c r="L3" s="100"/>
      <c r="M3" s="100"/>
    </row>
    <row r="4" spans="1:13" ht="12.75">
      <c r="A4" s="30"/>
      <c r="B4" s="27"/>
      <c r="C4" s="17"/>
      <c r="D4" s="17"/>
      <c r="E4" s="17"/>
      <c r="F4" s="44"/>
      <c r="G4" s="25"/>
      <c r="H4" s="25"/>
      <c r="I4" s="25"/>
      <c r="J4" s="25"/>
      <c r="K4" s="44"/>
      <c r="L4" s="44"/>
      <c r="M4" s="44"/>
    </row>
    <row r="5" spans="1:13" ht="25.5" customHeight="1">
      <c r="A5" s="101" t="s">
        <v>4</v>
      </c>
      <c r="B5" s="102" t="s">
        <v>23</v>
      </c>
      <c r="C5" s="103" t="s">
        <v>112</v>
      </c>
      <c r="D5" s="82"/>
      <c r="E5" s="82"/>
      <c r="F5" s="45" t="s">
        <v>56</v>
      </c>
      <c r="G5" s="38" t="s">
        <v>3</v>
      </c>
      <c r="H5" s="38" t="s">
        <v>0</v>
      </c>
      <c r="I5" s="38" t="s">
        <v>1</v>
      </c>
      <c r="J5" s="38" t="s">
        <v>5</v>
      </c>
      <c r="K5" s="45" t="s">
        <v>57</v>
      </c>
      <c r="L5" s="104" t="s">
        <v>16</v>
      </c>
      <c r="M5" s="104"/>
    </row>
    <row r="6" spans="1:13" ht="28.5" customHeight="1">
      <c r="A6" s="101"/>
      <c r="B6" s="102"/>
      <c r="C6" s="103"/>
      <c r="D6" s="82"/>
      <c r="E6" s="82"/>
      <c r="F6" s="45" t="s">
        <v>160</v>
      </c>
      <c r="G6" s="38"/>
      <c r="H6" s="38"/>
      <c r="I6" s="38"/>
      <c r="J6" s="38"/>
      <c r="K6" s="45" t="s">
        <v>58</v>
      </c>
      <c r="L6" s="45" t="s">
        <v>113</v>
      </c>
      <c r="M6" s="45" t="s">
        <v>161</v>
      </c>
    </row>
    <row r="7" spans="1:13" ht="15" customHeight="1">
      <c r="A7" s="31" t="s">
        <v>72</v>
      </c>
      <c r="B7" s="6" t="s">
        <v>45</v>
      </c>
      <c r="C7" s="18"/>
      <c r="D7" s="18"/>
      <c r="E7" s="18"/>
      <c r="F7" s="46">
        <f aca="true" t="shared" si="0" ref="F7:M7">F9+F10</f>
        <v>103854.1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46">
        <f>K9+K10</f>
        <v>105393.4</v>
      </c>
      <c r="L7" s="46">
        <f t="shared" si="0"/>
        <v>109298.5</v>
      </c>
      <c r="M7" s="46">
        <f t="shared" si="0"/>
        <v>111811.8</v>
      </c>
    </row>
    <row r="8" spans="1:13" ht="15" customHeight="1">
      <c r="A8" s="31"/>
      <c r="B8" s="7" t="s">
        <v>36</v>
      </c>
      <c r="C8" s="18"/>
      <c r="D8" s="18"/>
      <c r="E8" s="18"/>
      <c r="F8" s="47"/>
      <c r="G8" s="39"/>
      <c r="H8" s="39"/>
      <c r="I8" s="39"/>
      <c r="J8" s="39"/>
      <c r="K8" s="54"/>
      <c r="L8" s="49"/>
      <c r="M8" s="49"/>
    </row>
    <row r="9" spans="1:13" s="13" customFormat="1" ht="15" customHeight="1">
      <c r="A9" s="32" t="s">
        <v>97</v>
      </c>
      <c r="B9" s="7" t="s">
        <v>17</v>
      </c>
      <c r="C9" s="19"/>
      <c r="D9" s="19"/>
      <c r="E9" s="19"/>
      <c r="F9" s="95">
        <v>88514.1</v>
      </c>
      <c r="G9" s="39"/>
      <c r="H9" s="39"/>
      <c r="I9" s="39"/>
      <c r="J9" s="39"/>
      <c r="K9" s="49">
        <v>91501.5</v>
      </c>
      <c r="L9" s="49">
        <v>95000</v>
      </c>
      <c r="M9" s="49">
        <v>97000</v>
      </c>
    </row>
    <row r="10" spans="1:13" s="13" customFormat="1" ht="15" customHeight="1">
      <c r="A10" s="32" t="s">
        <v>96</v>
      </c>
      <c r="B10" s="7" t="s">
        <v>35</v>
      </c>
      <c r="C10" s="19"/>
      <c r="D10" s="19"/>
      <c r="E10" s="19"/>
      <c r="F10" s="47">
        <v>15340</v>
      </c>
      <c r="G10" s="40">
        <f>G11</f>
        <v>0</v>
      </c>
      <c r="H10" s="40">
        <f>H11</f>
        <v>0</v>
      </c>
      <c r="I10" s="40">
        <f>I11</f>
        <v>0</v>
      </c>
      <c r="J10" s="40">
        <f>J11</f>
        <v>0</v>
      </c>
      <c r="K10" s="47">
        <f>K22+K24+K90+K92</f>
        <v>13891.9</v>
      </c>
      <c r="L10" s="47">
        <f>L22+L24+L90+L92</f>
        <v>14298.5</v>
      </c>
      <c r="M10" s="47">
        <f>M22+M24+M90+M92</f>
        <v>14811.800000000001</v>
      </c>
    </row>
    <row r="11" spans="1:13" s="13" customFormat="1" ht="15" customHeight="1" hidden="1">
      <c r="A11" s="32" t="s">
        <v>25</v>
      </c>
      <c r="B11" s="7" t="s">
        <v>53</v>
      </c>
      <c r="C11" s="19"/>
      <c r="D11" s="19"/>
      <c r="E11" s="19"/>
      <c r="F11" s="47">
        <v>12088.6</v>
      </c>
      <c r="G11" s="39"/>
      <c r="H11" s="39"/>
      <c r="I11" s="39"/>
      <c r="J11" s="39"/>
      <c r="K11" s="47">
        <v>17056.485</v>
      </c>
      <c r="L11" s="49">
        <v>18250.5</v>
      </c>
      <c r="M11" s="49">
        <v>19793</v>
      </c>
    </row>
    <row r="12" spans="1:15" ht="15" customHeight="1">
      <c r="A12" s="31" t="s">
        <v>73</v>
      </c>
      <c r="B12" s="6" t="s">
        <v>54</v>
      </c>
      <c r="C12" s="18"/>
      <c r="D12" s="18"/>
      <c r="E12" s="18"/>
      <c r="F12" s="46">
        <f aca="true" t="shared" si="1" ref="F12:M12">F13+F101+F117</f>
        <v>143827.70000000004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46">
        <f t="shared" si="1"/>
        <v>114470.80000000002</v>
      </c>
      <c r="L12" s="46">
        <f t="shared" si="1"/>
        <v>110771.73</v>
      </c>
      <c r="M12" s="46">
        <f t="shared" si="1"/>
        <v>112834.76</v>
      </c>
      <c r="O12" s="14"/>
    </row>
    <row r="13" spans="1:15" ht="25.5">
      <c r="A13" s="31" t="s">
        <v>96</v>
      </c>
      <c r="B13" s="8" t="s">
        <v>59</v>
      </c>
      <c r="C13" s="18"/>
      <c r="D13" s="18" t="s">
        <v>114</v>
      </c>
      <c r="E13" s="18" t="s">
        <v>115</v>
      </c>
      <c r="F13" s="46">
        <f>F14+F33+F44+F68+F72+F84+F37+F93+F97</f>
        <v>139916.30000000005</v>
      </c>
      <c r="G13" s="34">
        <f>G14+G33+G44+G68+G72+G84+G37</f>
        <v>0</v>
      </c>
      <c r="H13" s="34">
        <f>H14+H33+H44+H68+H72+H84+H37</f>
        <v>0</v>
      </c>
      <c r="I13" s="34">
        <f>I14+I33+I44+I68+I72+I84+I37</f>
        <v>0</v>
      </c>
      <c r="J13" s="34">
        <f>J14+J33+J44+J68+J72+J84+J37</f>
        <v>0</v>
      </c>
      <c r="K13" s="46">
        <f>K14+K33+K37+K44+K68+K72+K84+K93+K97</f>
        <v>108497.20000000001</v>
      </c>
      <c r="L13" s="46">
        <f>L14+L33+L44+L68+L72+L84+L37+L93+L97</f>
        <v>106712.03</v>
      </c>
      <c r="M13" s="46">
        <f>M14+M33+M44+M68+M72+M84+M37+M93+M97</f>
        <v>108710.76</v>
      </c>
      <c r="O13" s="56"/>
    </row>
    <row r="14" spans="1:18" ht="15" customHeight="1">
      <c r="A14" s="22" t="s">
        <v>74</v>
      </c>
      <c r="B14" s="8" t="s">
        <v>24</v>
      </c>
      <c r="C14" s="20" t="s">
        <v>26</v>
      </c>
      <c r="D14" s="20"/>
      <c r="E14" s="20"/>
      <c r="F14" s="48">
        <f>F15+F30+F27</f>
        <v>17235.2</v>
      </c>
      <c r="G14" s="36">
        <f aca="true" t="shared" si="2" ref="G14:M14">G15+G30+G27</f>
        <v>0</v>
      </c>
      <c r="H14" s="36">
        <f t="shared" si="2"/>
        <v>0</v>
      </c>
      <c r="I14" s="36">
        <f t="shared" si="2"/>
        <v>0</v>
      </c>
      <c r="J14" s="36">
        <f t="shared" si="2"/>
        <v>0</v>
      </c>
      <c r="K14" s="48">
        <f t="shared" si="2"/>
        <v>16104.900000000001</v>
      </c>
      <c r="L14" s="48">
        <f t="shared" si="2"/>
        <v>16354.130000000001</v>
      </c>
      <c r="M14" s="48">
        <f t="shared" si="2"/>
        <v>16281.26</v>
      </c>
      <c r="O14" s="56">
        <f>K14+K101+K117</f>
        <v>22078.5</v>
      </c>
      <c r="P14" s="56"/>
      <c r="Q14" s="56"/>
      <c r="R14" s="56"/>
    </row>
    <row r="15" spans="1:15" s="13" customFormat="1" ht="27.75" customHeight="1">
      <c r="A15" s="21" t="s">
        <v>75</v>
      </c>
      <c r="B15" s="7" t="s">
        <v>109</v>
      </c>
      <c r="C15" s="65" t="s">
        <v>13</v>
      </c>
      <c r="D15" s="83"/>
      <c r="E15" s="65"/>
      <c r="F15" s="66">
        <f>F16+F18+F22+F24</f>
        <v>16935.2</v>
      </c>
      <c r="G15" s="66">
        <f aca="true" t="shared" si="3" ref="G15:M15">G16+G18+G22+G24</f>
        <v>0</v>
      </c>
      <c r="H15" s="66">
        <f t="shared" si="3"/>
        <v>0</v>
      </c>
      <c r="I15" s="66">
        <f t="shared" si="3"/>
        <v>0</v>
      </c>
      <c r="J15" s="66">
        <f t="shared" si="3"/>
        <v>0</v>
      </c>
      <c r="K15" s="66">
        <f t="shared" si="3"/>
        <v>16004.900000000001</v>
      </c>
      <c r="L15" s="66">
        <f t="shared" si="3"/>
        <v>16054.130000000001</v>
      </c>
      <c r="M15" s="66">
        <f t="shared" si="3"/>
        <v>16181.26</v>
      </c>
      <c r="O15" s="96"/>
    </row>
    <row r="16" spans="1:13" s="13" customFormat="1" ht="27.75" customHeight="1">
      <c r="A16" s="21"/>
      <c r="B16" s="84" t="s">
        <v>116</v>
      </c>
      <c r="C16" s="65" t="s">
        <v>13</v>
      </c>
      <c r="D16" s="85">
        <v>9910000004</v>
      </c>
      <c r="E16" s="65"/>
      <c r="F16" s="66">
        <f>F17</f>
        <v>1223.4</v>
      </c>
      <c r="G16" s="66">
        <f aca="true" t="shared" si="4" ref="G16:M16">G17</f>
        <v>0</v>
      </c>
      <c r="H16" s="66">
        <f t="shared" si="4"/>
        <v>0</v>
      </c>
      <c r="I16" s="66">
        <f t="shared" si="4"/>
        <v>0</v>
      </c>
      <c r="J16" s="66">
        <f t="shared" si="4"/>
        <v>0</v>
      </c>
      <c r="K16" s="66">
        <f t="shared" si="4"/>
        <v>1275.6</v>
      </c>
      <c r="L16" s="66">
        <f t="shared" si="4"/>
        <v>1275.6</v>
      </c>
      <c r="M16" s="66">
        <f t="shared" si="4"/>
        <v>1275.6</v>
      </c>
    </row>
    <row r="17" spans="1:13" s="13" customFormat="1" ht="43.5" customHeight="1">
      <c r="A17" s="21"/>
      <c r="B17" s="86" t="s">
        <v>117</v>
      </c>
      <c r="C17" s="65" t="s">
        <v>13</v>
      </c>
      <c r="D17" s="85">
        <v>9910000004</v>
      </c>
      <c r="E17" s="65">
        <v>100</v>
      </c>
      <c r="F17" s="66">
        <v>1223.4</v>
      </c>
      <c r="G17" s="66"/>
      <c r="H17" s="66"/>
      <c r="I17" s="66"/>
      <c r="J17" s="66"/>
      <c r="K17" s="66">
        <v>1275.6</v>
      </c>
      <c r="L17" s="66">
        <v>1275.6</v>
      </c>
      <c r="M17" s="66">
        <v>1275.6</v>
      </c>
    </row>
    <row r="18" spans="1:13" s="13" customFormat="1" ht="27.75" customHeight="1">
      <c r="A18" s="21"/>
      <c r="B18" s="86" t="s">
        <v>118</v>
      </c>
      <c r="C18" s="65" t="s">
        <v>13</v>
      </c>
      <c r="D18" s="85">
        <v>9910000005</v>
      </c>
      <c r="E18" s="65"/>
      <c r="F18" s="66">
        <f>F19+F20+F21</f>
        <v>13110.400000000001</v>
      </c>
      <c r="G18" s="66">
        <f aca="true" t="shared" si="5" ref="G18:M18">G19+G20+G21</f>
        <v>0</v>
      </c>
      <c r="H18" s="66">
        <f t="shared" si="5"/>
        <v>0</v>
      </c>
      <c r="I18" s="66">
        <f t="shared" si="5"/>
        <v>0</v>
      </c>
      <c r="J18" s="66">
        <f t="shared" si="5"/>
        <v>0</v>
      </c>
      <c r="K18" s="66">
        <f t="shared" si="5"/>
        <v>12902.2</v>
      </c>
      <c r="L18" s="66">
        <f t="shared" si="5"/>
        <v>13014.43</v>
      </c>
      <c r="M18" s="66">
        <f t="shared" si="5"/>
        <v>13135.66</v>
      </c>
    </row>
    <row r="19" spans="1:13" s="13" customFormat="1" ht="47.25" customHeight="1">
      <c r="A19" s="21"/>
      <c r="B19" s="86" t="s">
        <v>117</v>
      </c>
      <c r="C19" s="65" t="s">
        <v>13</v>
      </c>
      <c r="D19" s="85">
        <v>9910000005</v>
      </c>
      <c r="E19" s="65">
        <v>100</v>
      </c>
      <c r="F19" s="66">
        <v>9615.7</v>
      </c>
      <c r="G19" s="66"/>
      <c r="H19" s="66"/>
      <c r="I19" s="66"/>
      <c r="J19" s="66"/>
      <c r="K19" s="66">
        <v>10022.5</v>
      </c>
      <c r="L19" s="66">
        <v>10022.5</v>
      </c>
      <c r="M19" s="66">
        <v>10022.5</v>
      </c>
    </row>
    <row r="20" spans="1:13" s="13" customFormat="1" ht="27.75" customHeight="1">
      <c r="A20" s="21"/>
      <c r="B20" s="86" t="s">
        <v>119</v>
      </c>
      <c r="C20" s="65" t="s">
        <v>13</v>
      </c>
      <c r="D20" s="85">
        <v>9910000005</v>
      </c>
      <c r="E20" s="65">
        <v>200</v>
      </c>
      <c r="F20" s="66">
        <v>3437.7</v>
      </c>
      <c r="G20" s="66"/>
      <c r="H20" s="66"/>
      <c r="I20" s="66"/>
      <c r="J20" s="66"/>
      <c r="K20" s="66">
        <v>2833.7</v>
      </c>
      <c r="L20" s="66">
        <v>2943.93</v>
      </c>
      <c r="M20" s="66">
        <v>3063.16</v>
      </c>
    </row>
    <row r="21" spans="1:13" s="13" customFormat="1" ht="27.75" customHeight="1">
      <c r="A21" s="21"/>
      <c r="B21" s="86" t="s">
        <v>120</v>
      </c>
      <c r="C21" s="65" t="s">
        <v>13</v>
      </c>
      <c r="D21" s="85">
        <v>9910000005</v>
      </c>
      <c r="E21" s="65">
        <v>800</v>
      </c>
      <c r="F21" s="66">
        <v>57</v>
      </c>
      <c r="G21" s="66"/>
      <c r="H21" s="66"/>
      <c r="I21" s="66"/>
      <c r="J21" s="66"/>
      <c r="K21" s="66">
        <v>46</v>
      </c>
      <c r="L21" s="66">
        <v>48</v>
      </c>
      <c r="M21" s="66">
        <v>50</v>
      </c>
    </row>
    <row r="22" spans="1:13" s="13" customFormat="1" ht="27.75" customHeight="1">
      <c r="A22" s="21"/>
      <c r="B22" s="86" t="s">
        <v>121</v>
      </c>
      <c r="C22" s="65" t="s">
        <v>13</v>
      </c>
      <c r="D22" s="65" t="s">
        <v>123</v>
      </c>
      <c r="E22" s="65"/>
      <c r="F22" s="66">
        <f>F23</f>
        <v>6.9</v>
      </c>
      <c r="G22" s="66">
        <f aca="true" t="shared" si="6" ref="G22:M22">G23</f>
        <v>0</v>
      </c>
      <c r="H22" s="66">
        <f t="shared" si="6"/>
        <v>0</v>
      </c>
      <c r="I22" s="66">
        <f t="shared" si="6"/>
        <v>0</v>
      </c>
      <c r="J22" s="66">
        <f t="shared" si="6"/>
        <v>0</v>
      </c>
      <c r="K22" s="66">
        <f t="shared" si="6"/>
        <v>7.2</v>
      </c>
      <c r="L22" s="66">
        <f t="shared" si="6"/>
        <v>7.5</v>
      </c>
      <c r="M22" s="66">
        <f t="shared" si="6"/>
        <v>7.8</v>
      </c>
    </row>
    <row r="23" spans="1:13" s="13" customFormat="1" ht="27.75" customHeight="1">
      <c r="A23" s="21"/>
      <c r="B23" s="86" t="s">
        <v>119</v>
      </c>
      <c r="C23" s="65" t="s">
        <v>13</v>
      </c>
      <c r="D23" s="65" t="s">
        <v>123</v>
      </c>
      <c r="E23" s="65">
        <v>200</v>
      </c>
      <c r="F23" s="66">
        <v>6.9</v>
      </c>
      <c r="G23" s="66"/>
      <c r="H23" s="66"/>
      <c r="I23" s="66"/>
      <c r="J23" s="66"/>
      <c r="K23" s="66">
        <v>7.2</v>
      </c>
      <c r="L23" s="66">
        <v>7.5</v>
      </c>
      <c r="M23" s="66">
        <v>7.8</v>
      </c>
    </row>
    <row r="24" spans="1:13" s="13" customFormat="1" ht="27.75" customHeight="1">
      <c r="A24" s="21"/>
      <c r="B24" s="86" t="s">
        <v>122</v>
      </c>
      <c r="C24" s="65" t="s">
        <v>13</v>
      </c>
      <c r="D24" s="65" t="s">
        <v>124</v>
      </c>
      <c r="E24" s="65"/>
      <c r="F24" s="66">
        <f>F25+F26</f>
        <v>2594.5</v>
      </c>
      <c r="G24" s="66">
        <f aca="true" t="shared" si="7" ref="G24:M24">G25+G26</f>
        <v>0</v>
      </c>
      <c r="H24" s="66">
        <f t="shared" si="7"/>
        <v>0</v>
      </c>
      <c r="I24" s="66">
        <f t="shared" si="7"/>
        <v>0</v>
      </c>
      <c r="J24" s="66">
        <f t="shared" si="7"/>
        <v>0</v>
      </c>
      <c r="K24" s="66">
        <f t="shared" si="7"/>
        <v>1819.8999999999999</v>
      </c>
      <c r="L24" s="66">
        <f t="shared" si="7"/>
        <v>1756.6</v>
      </c>
      <c r="M24" s="66">
        <f t="shared" si="7"/>
        <v>1762.2</v>
      </c>
    </row>
    <row r="25" spans="1:13" s="13" customFormat="1" ht="27.75" customHeight="1">
      <c r="A25" s="21"/>
      <c r="B25" s="86" t="s">
        <v>117</v>
      </c>
      <c r="C25" s="65" t="s">
        <v>13</v>
      </c>
      <c r="D25" s="65" t="s">
        <v>124</v>
      </c>
      <c r="E25" s="65">
        <v>100</v>
      </c>
      <c r="F25" s="66">
        <v>2405.2</v>
      </c>
      <c r="G25" s="66"/>
      <c r="H25" s="66"/>
      <c r="I25" s="66"/>
      <c r="J25" s="66"/>
      <c r="K25" s="66">
        <v>1688.3</v>
      </c>
      <c r="L25" s="66">
        <v>1619.8</v>
      </c>
      <c r="M25" s="66">
        <v>1619.8</v>
      </c>
    </row>
    <row r="26" spans="1:13" s="13" customFormat="1" ht="27.75" customHeight="1">
      <c r="A26" s="21"/>
      <c r="B26" s="86" t="s">
        <v>119</v>
      </c>
      <c r="C26" s="65" t="s">
        <v>13</v>
      </c>
      <c r="D26" s="65" t="s">
        <v>124</v>
      </c>
      <c r="E26" s="65">
        <v>200</v>
      </c>
      <c r="F26" s="66">
        <v>189.3</v>
      </c>
      <c r="G26" s="66"/>
      <c r="H26" s="66"/>
      <c r="I26" s="66"/>
      <c r="J26" s="66"/>
      <c r="K26" s="66">
        <v>131.6</v>
      </c>
      <c r="L26" s="66">
        <v>136.8</v>
      </c>
      <c r="M26" s="66">
        <v>142.4</v>
      </c>
    </row>
    <row r="27" spans="1:13" s="13" customFormat="1" ht="15" customHeight="1">
      <c r="A27" s="21" t="s">
        <v>76</v>
      </c>
      <c r="B27" s="7" t="s">
        <v>14</v>
      </c>
      <c r="C27" s="60" t="s">
        <v>37</v>
      </c>
      <c r="D27" s="77"/>
      <c r="E27" s="77"/>
      <c r="F27" s="66">
        <f>F28</f>
        <v>100</v>
      </c>
      <c r="G27" s="66">
        <f aca="true" t="shared" si="8" ref="G27:M27">G28</f>
        <v>0</v>
      </c>
      <c r="H27" s="66">
        <f t="shared" si="8"/>
        <v>0</v>
      </c>
      <c r="I27" s="66">
        <f t="shared" si="8"/>
        <v>0</v>
      </c>
      <c r="J27" s="66">
        <f t="shared" si="8"/>
        <v>0</v>
      </c>
      <c r="K27" s="66">
        <f t="shared" si="8"/>
        <v>100</v>
      </c>
      <c r="L27" s="66">
        <f t="shared" si="8"/>
        <v>100</v>
      </c>
      <c r="M27" s="66">
        <f t="shared" si="8"/>
        <v>100</v>
      </c>
    </row>
    <row r="28" spans="1:13" s="13" customFormat="1" ht="29.25" customHeight="1">
      <c r="A28" s="21"/>
      <c r="B28" s="86" t="s">
        <v>126</v>
      </c>
      <c r="C28" s="60" t="s">
        <v>37</v>
      </c>
      <c r="D28" s="65">
        <v>9920000022</v>
      </c>
      <c r="E28" s="77"/>
      <c r="F28" s="66">
        <f>F29</f>
        <v>100</v>
      </c>
      <c r="G28" s="66">
        <f aca="true" t="shared" si="9" ref="G28:M28">G29</f>
        <v>0</v>
      </c>
      <c r="H28" s="66">
        <f t="shared" si="9"/>
        <v>0</v>
      </c>
      <c r="I28" s="66">
        <f t="shared" si="9"/>
        <v>0</v>
      </c>
      <c r="J28" s="66">
        <f t="shared" si="9"/>
        <v>0</v>
      </c>
      <c r="K28" s="66">
        <f t="shared" si="9"/>
        <v>100</v>
      </c>
      <c r="L28" s="66">
        <f t="shared" si="9"/>
        <v>100</v>
      </c>
      <c r="M28" s="66">
        <f t="shared" si="9"/>
        <v>100</v>
      </c>
    </row>
    <row r="29" spans="1:13" s="13" customFormat="1" ht="15" customHeight="1">
      <c r="A29" s="21"/>
      <c r="B29" s="86" t="s">
        <v>120</v>
      </c>
      <c r="C29" s="60" t="s">
        <v>37</v>
      </c>
      <c r="D29" s="65">
        <v>9920000022</v>
      </c>
      <c r="E29" s="77">
        <v>800</v>
      </c>
      <c r="F29" s="66">
        <v>100</v>
      </c>
      <c r="G29" s="66"/>
      <c r="H29" s="66"/>
      <c r="I29" s="66"/>
      <c r="J29" s="66"/>
      <c r="K29" s="67">
        <v>100</v>
      </c>
      <c r="L29" s="67">
        <v>100</v>
      </c>
      <c r="M29" s="67">
        <v>100</v>
      </c>
    </row>
    <row r="30" spans="1:13" s="13" customFormat="1" ht="15" customHeight="1">
      <c r="A30" s="21" t="s">
        <v>77</v>
      </c>
      <c r="B30" s="7" t="s">
        <v>9</v>
      </c>
      <c r="C30" s="59" t="s">
        <v>43</v>
      </c>
      <c r="D30" s="65"/>
      <c r="E30" s="65"/>
      <c r="F30" s="66">
        <f>F31</f>
        <v>200</v>
      </c>
      <c r="G30" s="66">
        <f aca="true" t="shared" si="10" ref="G30:M30">G31</f>
        <v>0</v>
      </c>
      <c r="H30" s="66">
        <f t="shared" si="10"/>
        <v>0</v>
      </c>
      <c r="I30" s="66">
        <f t="shared" si="10"/>
        <v>0</v>
      </c>
      <c r="J30" s="66">
        <f t="shared" si="10"/>
        <v>0</v>
      </c>
      <c r="K30" s="66">
        <f t="shared" si="10"/>
        <v>0</v>
      </c>
      <c r="L30" s="66">
        <f t="shared" si="10"/>
        <v>200</v>
      </c>
      <c r="M30" s="66">
        <f t="shared" si="10"/>
        <v>0</v>
      </c>
    </row>
    <row r="31" spans="1:13" s="13" customFormat="1" ht="34.5" customHeight="1">
      <c r="A31" s="21"/>
      <c r="B31" s="86" t="s">
        <v>128</v>
      </c>
      <c r="C31" s="59" t="s">
        <v>43</v>
      </c>
      <c r="D31" s="65">
        <v>9920000024</v>
      </c>
      <c r="E31" s="65"/>
      <c r="F31" s="66">
        <f>F32</f>
        <v>200</v>
      </c>
      <c r="G31" s="66">
        <f aca="true" t="shared" si="11" ref="G31:M31">G32</f>
        <v>0</v>
      </c>
      <c r="H31" s="66">
        <f t="shared" si="11"/>
        <v>0</v>
      </c>
      <c r="I31" s="66">
        <f t="shared" si="11"/>
        <v>0</v>
      </c>
      <c r="J31" s="66">
        <f t="shared" si="11"/>
        <v>0</v>
      </c>
      <c r="K31" s="66">
        <f t="shared" si="11"/>
        <v>0</v>
      </c>
      <c r="L31" s="66">
        <f t="shared" si="11"/>
        <v>200</v>
      </c>
      <c r="M31" s="66">
        <f t="shared" si="11"/>
        <v>0</v>
      </c>
    </row>
    <row r="32" spans="1:13" s="13" customFormat="1" ht="15" customHeight="1">
      <c r="A32" s="21"/>
      <c r="B32" s="86" t="s">
        <v>119</v>
      </c>
      <c r="C32" s="59" t="s">
        <v>43</v>
      </c>
      <c r="D32" s="65">
        <v>9920000024</v>
      </c>
      <c r="E32" s="65">
        <v>200</v>
      </c>
      <c r="F32" s="66">
        <v>200</v>
      </c>
      <c r="G32" s="66"/>
      <c r="H32" s="66"/>
      <c r="I32" s="66"/>
      <c r="J32" s="66"/>
      <c r="K32" s="66"/>
      <c r="L32" s="66">
        <v>200</v>
      </c>
      <c r="M32" s="66"/>
    </row>
    <row r="33" spans="1:13" ht="24" customHeight="1">
      <c r="A33" s="22" t="s">
        <v>78</v>
      </c>
      <c r="B33" s="8" t="s">
        <v>29</v>
      </c>
      <c r="C33" s="79" t="s">
        <v>31</v>
      </c>
      <c r="D33" s="79"/>
      <c r="E33" s="61"/>
      <c r="F33" s="68">
        <f>F34</f>
        <v>20</v>
      </c>
      <c r="G33" s="68">
        <f aca="true" t="shared" si="12" ref="G33:M33">G34</f>
        <v>0</v>
      </c>
      <c r="H33" s="68">
        <f t="shared" si="12"/>
        <v>0</v>
      </c>
      <c r="I33" s="68">
        <f t="shared" si="12"/>
        <v>0</v>
      </c>
      <c r="J33" s="68">
        <f t="shared" si="12"/>
        <v>0</v>
      </c>
      <c r="K33" s="68">
        <f t="shared" si="12"/>
        <v>30</v>
      </c>
      <c r="L33" s="68">
        <f t="shared" si="12"/>
        <v>31</v>
      </c>
      <c r="M33" s="68">
        <f t="shared" si="12"/>
        <v>32</v>
      </c>
    </row>
    <row r="34" spans="1:13" s="15" customFormat="1" ht="25.5">
      <c r="A34" s="21" t="s">
        <v>79</v>
      </c>
      <c r="B34" s="11" t="s">
        <v>46</v>
      </c>
      <c r="C34" s="75" t="s">
        <v>7</v>
      </c>
      <c r="D34" s="75"/>
      <c r="E34" s="62"/>
      <c r="F34" s="66">
        <f>F35</f>
        <v>20</v>
      </c>
      <c r="G34" s="66">
        <f aca="true" t="shared" si="13" ref="G34:M34">G35</f>
        <v>0</v>
      </c>
      <c r="H34" s="66">
        <f t="shared" si="13"/>
        <v>0</v>
      </c>
      <c r="I34" s="66">
        <f t="shared" si="13"/>
        <v>0</v>
      </c>
      <c r="J34" s="66">
        <f t="shared" si="13"/>
        <v>0</v>
      </c>
      <c r="K34" s="66">
        <f t="shared" si="13"/>
        <v>30</v>
      </c>
      <c r="L34" s="66">
        <f t="shared" si="13"/>
        <v>31</v>
      </c>
      <c r="M34" s="66">
        <f t="shared" si="13"/>
        <v>32</v>
      </c>
    </row>
    <row r="35" spans="1:13" s="15" customFormat="1" ht="51">
      <c r="A35" s="21"/>
      <c r="B35" s="81" t="s">
        <v>129</v>
      </c>
      <c r="C35" s="75" t="s">
        <v>7</v>
      </c>
      <c r="D35" s="65">
        <v>9920000026</v>
      </c>
      <c r="E35" s="65"/>
      <c r="F35" s="66">
        <f>F36</f>
        <v>20</v>
      </c>
      <c r="G35" s="66">
        <f aca="true" t="shared" si="14" ref="G35:M35">G36</f>
        <v>0</v>
      </c>
      <c r="H35" s="66">
        <f t="shared" si="14"/>
        <v>0</v>
      </c>
      <c r="I35" s="66">
        <f t="shared" si="14"/>
        <v>0</v>
      </c>
      <c r="J35" s="66">
        <f t="shared" si="14"/>
        <v>0</v>
      </c>
      <c r="K35" s="66">
        <f t="shared" si="14"/>
        <v>30</v>
      </c>
      <c r="L35" s="66">
        <f t="shared" si="14"/>
        <v>31</v>
      </c>
      <c r="M35" s="66">
        <f t="shared" si="14"/>
        <v>32</v>
      </c>
    </row>
    <row r="36" spans="1:13" s="15" customFormat="1" ht="12.75">
      <c r="A36" s="21"/>
      <c r="B36" s="86" t="s">
        <v>119</v>
      </c>
      <c r="C36" s="75" t="s">
        <v>7</v>
      </c>
      <c r="D36" s="65">
        <v>9920000026</v>
      </c>
      <c r="E36" s="65">
        <v>200</v>
      </c>
      <c r="F36" s="66">
        <v>20</v>
      </c>
      <c r="G36" s="66"/>
      <c r="H36" s="66"/>
      <c r="I36" s="66"/>
      <c r="J36" s="66"/>
      <c r="K36" s="67">
        <v>30</v>
      </c>
      <c r="L36" s="67">
        <v>31</v>
      </c>
      <c r="M36" s="67">
        <v>32</v>
      </c>
    </row>
    <row r="37" spans="1:13" ht="15" customHeight="1">
      <c r="A37" s="22" t="s">
        <v>80</v>
      </c>
      <c r="B37" s="9" t="s">
        <v>60</v>
      </c>
      <c r="C37" s="80" t="s">
        <v>40</v>
      </c>
      <c r="D37" s="80"/>
      <c r="E37" s="63"/>
      <c r="F37" s="68">
        <f>F38+F41</f>
        <v>669.7</v>
      </c>
      <c r="G37" s="68">
        <f aca="true" t="shared" si="15" ref="G37:M37">G38+G41</f>
        <v>0</v>
      </c>
      <c r="H37" s="68">
        <f t="shared" si="15"/>
        <v>0</v>
      </c>
      <c r="I37" s="68">
        <f t="shared" si="15"/>
        <v>0</v>
      </c>
      <c r="J37" s="68">
        <f t="shared" si="15"/>
        <v>0</v>
      </c>
      <c r="K37" s="68">
        <f t="shared" si="15"/>
        <v>669.7</v>
      </c>
      <c r="L37" s="68">
        <f t="shared" si="15"/>
        <v>697</v>
      </c>
      <c r="M37" s="68">
        <f t="shared" si="15"/>
        <v>725</v>
      </c>
    </row>
    <row r="38" spans="1:13" s="13" customFormat="1" ht="15" customHeight="1">
      <c r="A38" s="21" t="s">
        <v>81</v>
      </c>
      <c r="B38" s="24" t="s">
        <v>65</v>
      </c>
      <c r="C38" s="65" t="s">
        <v>68</v>
      </c>
      <c r="D38" s="65"/>
      <c r="E38" s="59"/>
      <c r="F38" s="66">
        <f>F39</f>
        <v>469.7</v>
      </c>
      <c r="G38" s="66">
        <f aca="true" t="shared" si="16" ref="G38:M38">G39</f>
        <v>0</v>
      </c>
      <c r="H38" s="66">
        <f t="shared" si="16"/>
        <v>0</v>
      </c>
      <c r="I38" s="66">
        <f t="shared" si="16"/>
        <v>0</v>
      </c>
      <c r="J38" s="66">
        <f t="shared" si="16"/>
        <v>0</v>
      </c>
      <c r="K38" s="66">
        <f t="shared" si="16"/>
        <v>469.7</v>
      </c>
      <c r="L38" s="66">
        <f t="shared" si="16"/>
        <v>489</v>
      </c>
      <c r="M38" s="66">
        <f t="shared" si="16"/>
        <v>509</v>
      </c>
    </row>
    <row r="39" spans="1:13" s="13" customFormat="1" ht="60" customHeight="1">
      <c r="A39" s="21"/>
      <c r="B39" s="81" t="s">
        <v>130</v>
      </c>
      <c r="C39" s="65" t="s">
        <v>68</v>
      </c>
      <c r="D39" s="65">
        <v>9920000037</v>
      </c>
      <c r="E39" s="65"/>
      <c r="F39" s="66">
        <f>F40</f>
        <v>469.7</v>
      </c>
      <c r="G39" s="66">
        <f aca="true" t="shared" si="17" ref="G39:M39">G40</f>
        <v>0</v>
      </c>
      <c r="H39" s="66">
        <f t="shared" si="17"/>
        <v>0</v>
      </c>
      <c r="I39" s="66">
        <f t="shared" si="17"/>
        <v>0</v>
      </c>
      <c r="J39" s="66">
        <f t="shared" si="17"/>
        <v>0</v>
      </c>
      <c r="K39" s="66">
        <f t="shared" si="17"/>
        <v>469.7</v>
      </c>
      <c r="L39" s="66">
        <f t="shared" si="17"/>
        <v>489</v>
      </c>
      <c r="M39" s="66">
        <f t="shared" si="17"/>
        <v>509</v>
      </c>
    </row>
    <row r="40" spans="1:13" s="13" customFormat="1" ht="15" customHeight="1">
      <c r="A40" s="21"/>
      <c r="B40" s="86" t="s">
        <v>119</v>
      </c>
      <c r="C40" s="65" t="s">
        <v>68</v>
      </c>
      <c r="D40" s="65">
        <v>9920000037</v>
      </c>
      <c r="E40" s="65">
        <v>200</v>
      </c>
      <c r="F40" s="66">
        <v>469.7</v>
      </c>
      <c r="G40" s="66"/>
      <c r="H40" s="66"/>
      <c r="I40" s="66"/>
      <c r="J40" s="66"/>
      <c r="K40" s="67">
        <v>469.7</v>
      </c>
      <c r="L40" s="67">
        <v>489</v>
      </c>
      <c r="M40" s="67">
        <v>509</v>
      </c>
    </row>
    <row r="41" spans="1:13" s="13" customFormat="1" ht="15" customHeight="1">
      <c r="A41" s="21" t="s">
        <v>82</v>
      </c>
      <c r="B41" s="24" t="s">
        <v>66</v>
      </c>
      <c r="C41" s="65" t="s">
        <v>69</v>
      </c>
      <c r="D41" s="65"/>
      <c r="E41" s="59"/>
      <c r="F41" s="66">
        <f>F42</f>
        <v>200</v>
      </c>
      <c r="G41" s="66">
        <f aca="true" t="shared" si="18" ref="G41:M41">G42</f>
        <v>0</v>
      </c>
      <c r="H41" s="66">
        <f t="shared" si="18"/>
        <v>0</v>
      </c>
      <c r="I41" s="66">
        <f t="shared" si="18"/>
        <v>0</v>
      </c>
      <c r="J41" s="66">
        <f t="shared" si="18"/>
        <v>0</v>
      </c>
      <c r="K41" s="66">
        <f t="shared" si="18"/>
        <v>200</v>
      </c>
      <c r="L41" s="66">
        <f t="shared" si="18"/>
        <v>208</v>
      </c>
      <c r="M41" s="66">
        <f t="shared" si="18"/>
        <v>216</v>
      </c>
    </row>
    <row r="42" spans="1:13" s="13" customFormat="1" ht="33" customHeight="1">
      <c r="A42" s="21"/>
      <c r="B42" s="81" t="s">
        <v>131</v>
      </c>
      <c r="C42" s="65" t="s">
        <v>69</v>
      </c>
      <c r="D42" s="65">
        <v>9920000026</v>
      </c>
      <c r="E42" s="65"/>
      <c r="F42" s="66">
        <f>F43</f>
        <v>200</v>
      </c>
      <c r="G42" s="66">
        <f aca="true" t="shared" si="19" ref="G42:M42">G43</f>
        <v>0</v>
      </c>
      <c r="H42" s="66">
        <f t="shared" si="19"/>
        <v>0</v>
      </c>
      <c r="I42" s="66">
        <f t="shared" si="19"/>
        <v>0</v>
      </c>
      <c r="J42" s="66">
        <f t="shared" si="19"/>
        <v>0</v>
      </c>
      <c r="K42" s="66">
        <f t="shared" si="19"/>
        <v>200</v>
      </c>
      <c r="L42" s="66">
        <f t="shared" si="19"/>
        <v>208</v>
      </c>
      <c r="M42" s="66">
        <f t="shared" si="19"/>
        <v>216</v>
      </c>
    </row>
    <row r="43" spans="1:13" s="13" customFormat="1" ht="33" customHeight="1">
      <c r="A43" s="21"/>
      <c r="B43" s="86" t="s">
        <v>119</v>
      </c>
      <c r="C43" s="65" t="s">
        <v>69</v>
      </c>
      <c r="D43" s="65">
        <v>9920000026</v>
      </c>
      <c r="E43" s="65">
        <v>200</v>
      </c>
      <c r="F43" s="66">
        <v>200</v>
      </c>
      <c r="G43" s="66"/>
      <c r="H43" s="66"/>
      <c r="I43" s="66"/>
      <c r="J43" s="66"/>
      <c r="K43" s="67">
        <v>200</v>
      </c>
      <c r="L43" s="67">
        <v>208</v>
      </c>
      <c r="M43" s="67">
        <v>216</v>
      </c>
    </row>
    <row r="44" spans="1:13" ht="33" customHeight="1">
      <c r="A44" s="22" t="s">
        <v>83</v>
      </c>
      <c r="B44" s="8" t="s">
        <v>30</v>
      </c>
      <c r="C44" s="80" t="s">
        <v>32</v>
      </c>
      <c r="D44" s="80"/>
      <c r="E44" s="63"/>
      <c r="F44" s="68">
        <f>F45</f>
        <v>85682.30000000002</v>
      </c>
      <c r="G44" s="68">
        <f aca="true" t="shared" si="20" ref="G44:M44">G45</f>
        <v>0</v>
      </c>
      <c r="H44" s="68">
        <f t="shared" si="20"/>
        <v>0</v>
      </c>
      <c r="I44" s="68">
        <f t="shared" si="20"/>
        <v>0</v>
      </c>
      <c r="J44" s="68">
        <f t="shared" si="20"/>
        <v>0</v>
      </c>
      <c r="K44" s="68">
        <f t="shared" si="20"/>
        <v>48037.600000000006</v>
      </c>
      <c r="L44" s="68">
        <f t="shared" si="20"/>
        <v>44851</v>
      </c>
      <c r="M44" s="68">
        <f t="shared" si="20"/>
        <v>45378.6</v>
      </c>
    </row>
    <row r="45" spans="1:13" s="13" customFormat="1" ht="15" customHeight="1">
      <c r="A45" s="21" t="s">
        <v>84</v>
      </c>
      <c r="B45" s="7" t="s">
        <v>70</v>
      </c>
      <c r="C45" s="65" t="s">
        <v>71</v>
      </c>
      <c r="D45" s="65"/>
      <c r="E45" s="59"/>
      <c r="F45" s="66">
        <f>F46+F48+F50+F52+F54+F56+F58+F60+F62+F64+F66</f>
        <v>85682.30000000002</v>
      </c>
      <c r="G45" s="66">
        <f aca="true" t="shared" si="21" ref="G45:M45">G46+G48+G50+G52+G54+G56+G58+G60+G62+G64+G66</f>
        <v>0</v>
      </c>
      <c r="H45" s="66">
        <f t="shared" si="21"/>
        <v>0</v>
      </c>
      <c r="I45" s="66">
        <f t="shared" si="21"/>
        <v>0</v>
      </c>
      <c r="J45" s="66">
        <f t="shared" si="21"/>
        <v>0</v>
      </c>
      <c r="K45" s="66">
        <f t="shared" si="21"/>
        <v>48037.600000000006</v>
      </c>
      <c r="L45" s="66">
        <f t="shared" si="21"/>
        <v>44851</v>
      </c>
      <c r="M45" s="66">
        <f t="shared" si="21"/>
        <v>45378.6</v>
      </c>
    </row>
    <row r="46" spans="1:13" s="13" customFormat="1" ht="41.25" customHeight="1">
      <c r="A46" s="21"/>
      <c r="B46" s="81" t="s">
        <v>132</v>
      </c>
      <c r="C46" s="65" t="s">
        <v>71</v>
      </c>
      <c r="D46" s="87">
        <v>9920000005</v>
      </c>
      <c r="E46" s="65"/>
      <c r="F46" s="66">
        <f>F47</f>
        <v>39839.8</v>
      </c>
      <c r="G46" s="66">
        <f aca="true" t="shared" si="22" ref="G46:M46">G47</f>
        <v>0</v>
      </c>
      <c r="H46" s="66">
        <f t="shared" si="22"/>
        <v>0</v>
      </c>
      <c r="I46" s="66">
        <f t="shared" si="22"/>
        <v>0</v>
      </c>
      <c r="J46" s="66">
        <f t="shared" si="22"/>
        <v>0</v>
      </c>
      <c r="K46" s="66">
        <f t="shared" si="22"/>
        <v>21455.2</v>
      </c>
      <c r="L46" s="66">
        <f t="shared" si="22"/>
        <v>19774.6</v>
      </c>
      <c r="M46" s="66">
        <f t="shared" si="22"/>
        <v>19809.4</v>
      </c>
    </row>
    <row r="47" spans="1:13" s="13" customFormat="1" ht="15" customHeight="1">
      <c r="A47" s="21"/>
      <c r="B47" s="86" t="s">
        <v>119</v>
      </c>
      <c r="C47" s="65" t="s">
        <v>71</v>
      </c>
      <c r="D47" s="87">
        <v>9920000005</v>
      </c>
      <c r="E47" s="65">
        <v>200</v>
      </c>
      <c r="F47" s="66">
        <v>39839.8</v>
      </c>
      <c r="G47" s="66"/>
      <c r="H47" s="66"/>
      <c r="I47" s="66"/>
      <c r="J47" s="66"/>
      <c r="K47" s="66">
        <v>21455.2</v>
      </c>
      <c r="L47" s="66">
        <v>19774.6</v>
      </c>
      <c r="M47" s="66">
        <v>19809.4</v>
      </c>
    </row>
    <row r="48" spans="1:13" s="13" customFormat="1" ht="50.25" customHeight="1">
      <c r="A48" s="21"/>
      <c r="B48" s="81" t="s">
        <v>133</v>
      </c>
      <c r="C48" s="65" t="s">
        <v>71</v>
      </c>
      <c r="D48" s="87">
        <v>9920000006</v>
      </c>
      <c r="E48" s="65"/>
      <c r="F48" s="66">
        <f>F49</f>
        <v>9114.3</v>
      </c>
      <c r="G48" s="66">
        <f aca="true" t="shared" si="23" ref="G48:M48">G49</f>
        <v>0</v>
      </c>
      <c r="H48" s="66">
        <f t="shared" si="23"/>
        <v>0</v>
      </c>
      <c r="I48" s="66">
        <f t="shared" si="23"/>
        <v>0</v>
      </c>
      <c r="J48" s="66">
        <f t="shared" si="23"/>
        <v>0</v>
      </c>
      <c r="K48" s="66">
        <f t="shared" si="23"/>
        <v>4948.6</v>
      </c>
      <c r="L48" s="66">
        <f t="shared" si="23"/>
        <v>2929.7</v>
      </c>
      <c r="M48" s="66">
        <f t="shared" si="23"/>
        <v>3048.4</v>
      </c>
    </row>
    <row r="49" spans="1:13" s="13" customFormat="1" ht="15" customHeight="1">
      <c r="A49" s="21"/>
      <c r="B49" s="86" t="s">
        <v>119</v>
      </c>
      <c r="C49" s="65" t="s">
        <v>71</v>
      </c>
      <c r="D49" s="87">
        <v>9920000006</v>
      </c>
      <c r="E49" s="65">
        <v>200</v>
      </c>
      <c r="F49" s="66">
        <v>9114.3</v>
      </c>
      <c r="G49" s="66"/>
      <c r="H49" s="66"/>
      <c r="I49" s="66"/>
      <c r="J49" s="66"/>
      <c r="K49" s="66">
        <v>4948.6</v>
      </c>
      <c r="L49" s="66">
        <v>2929.7</v>
      </c>
      <c r="M49" s="66">
        <v>3048.4</v>
      </c>
    </row>
    <row r="50" spans="1:13" s="13" customFormat="1" ht="39" customHeight="1">
      <c r="A50" s="21"/>
      <c r="B50" s="7" t="s">
        <v>134</v>
      </c>
      <c r="C50" s="65" t="s">
        <v>71</v>
      </c>
      <c r="D50" s="87">
        <v>9920000007</v>
      </c>
      <c r="E50" s="65"/>
      <c r="F50" s="66">
        <f>F51</f>
        <v>1220.8</v>
      </c>
      <c r="G50" s="66">
        <f aca="true" t="shared" si="24" ref="G50:M50">G51</f>
        <v>0</v>
      </c>
      <c r="H50" s="66">
        <f t="shared" si="24"/>
        <v>0</v>
      </c>
      <c r="I50" s="66">
        <f t="shared" si="24"/>
        <v>0</v>
      </c>
      <c r="J50" s="66">
        <f t="shared" si="24"/>
        <v>0</v>
      </c>
      <c r="K50" s="66">
        <f t="shared" si="24"/>
        <v>506.8</v>
      </c>
      <c r="L50" s="66">
        <f t="shared" si="24"/>
        <v>526.5</v>
      </c>
      <c r="M50" s="66">
        <f t="shared" si="24"/>
        <v>547.8</v>
      </c>
    </row>
    <row r="51" spans="1:13" s="13" customFormat="1" ht="15" customHeight="1">
      <c r="A51" s="21"/>
      <c r="B51" s="86" t="s">
        <v>119</v>
      </c>
      <c r="C51" s="65" t="s">
        <v>71</v>
      </c>
      <c r="D51" s="87">
        <v>9920000007</v>
      </c>
      <c r="E51" s="65">
        <v>200</v>
      </c>
      <c r="F51" s="66">
        <v>1220.8</v>
      </c>
      <c r="G51" s="66"/>
      <c r="H51" s="66"/>
      <c r="I51" s="66"/>
      <c r="J51" s="66"/>
      <c r="K51" s="66">
        <v>506.8</v>
      </c>
      <c r="L51" s="66">
        <v>526.5</v>
      </c>
      <c r="M51" s="66">
        <v>547.8</v>
      </c>
    </row>
    <row r="52" spans="1:13" s="13" customFormat="1" ht="44.25" customHeight="1" thickBot="1">
      <c r="A52" s="21"/>
      <c r="B52" s="58" t="s">
        <v>135</v>
      </c>
      <c r="C52" s="65" t="s">
        <v>71</v>
      </c>
      <c r="D52" s="87">
        <v>9920000008</v>
      </c>
      <c r="E52" s="65"/>
      <c r="F52" s="66">
        <f>F53</f>
        <v>5553</v>
      </c>
      <c r="G52" s="66">
        <f aca="true" t="shared" si="25" ref="G52:M52">G53</f>
        <v>0</v>
      </c>
      <c r="H52" s="66">
        <f t="shared" si="25"/>
        <v>0</v>
      </c>
      <c r="I52" s="66">
        <f t="shared" si="25"/>
        <v>0</v>
      </c>
      <c r="J52" s="66">
        <f t="shared" si="25"/>
        <v>0</v>
      </c>
      <c r="K52" s="66">
        <f t="shared" si="25"/>
        <v>3483.2</v>
      </c>
      <c r="L52" s="66">
        <f t="shared" si="25"/>
        <v>3618.7</v>
      </c>
      <c r="M52" s="66">
        <f t="shared" si="25"/>
        <v>3765.3</v>
      </c>
    </row>
    <row r="53" spans="1:13" s="13" customFormat="1" ht="15" customHeight="1" thickBot="1">
      <c r="A53" s="21"/>
      <c r="B53" s="86" t="s">
        <v>119</v>
      </c>
      <c r="C53" s="65" t="s">
        <v>71</v>
      </c>
      <c r="D53" s="87">
        <v>9920000008</v>
      </c>
      <c r="E53" s="65">
        <v>200</v>
      </c>
      <c r="F53" s="66">
        <v>5553</v>
      </c>
      <c r="G53" s="66"/>
      <c r="H53" s="66"/>
      <c r="I53" s="66"/>
      <c r="J53" s="66"/>
      <c r="K53" s="66">
        <v>3483.2</v>
      </c>
      <c r="L53" s="66">
        <v>3618.7</v>
      </c>
      <c r="M53" s="66">
        <v>3765.3</v>
      </c>
    </row>
    <row r="54" spans="1:13" s="13" customFormat="1" ht="23.25" customHeight="1" thickBot="1">
      <c r="A54" s="21"/>
      <c r="B54" s="78" t="s">
        <v>136</v>
      </c>
      <c r="C54" s="65" t="s">
        <v>71</v>
      </c>
      <c r="D54" s="87">
        <v>9920000009</v>
      </c>
      <c r="E54" s="65"/>
      <c r="F54" s="66">
        <f>F55</f>
        <v>30</v>
      </c>
      <c r="G54" s="66">
        <f aca="true" t="shared" si="26" ref="G54:M54">G55</f>
        <v>0</v>
      </c>
      <c r="H54" s="66">
        <f t="shared" si="26"/>
        <v>0</v>
      </c>
      <c r="I54" s="66">
        <f t="shared" si="26"/>
        <v>0</v>
      </c>
      <c r="J54" s="66">
        <f t="shared" si="26"/>
        <v>0</v>
      </c>
      <c r="K54" s="66">
        <f t="shared" si="26"/>
        <v>30</v>
      </c>
      <c r="L54" s="66">
        <f t="shared" si="26"/>
        <v>31</v>
      </c>
      <c r="M54" s="66">
        <f t="shared" si="26"/>
        <v>32</v>
      </c>
    </row>
    <row r="55" spans="1:13" s="13" customFormat="1" ht="15" customHeight="1">
      <c r="A55" s="21"/>
      <c r="B55" s="86" t="s">
        <v>119</v>
      </c>
      <c r="C55" s="65" t="s">
        <v>71</v>
      </c>
      <c r="D55" s="87">
        <v>9920000009</v>
      </c>
      <c r="E55" s="65">
        <v>200</v>
      </c>
      <c r="F55" s="66">
        <v>30</v>
      </c>
      <c r="G55" s="66"/>
      <c r="H55" s="66"/>
      <c r="I55" s="66"/>
      <c r="J55" s="66"/>
      <c r="K55" s="66">
        <v>30</v>
      </c>
      <c r="L55" s="66">
        <v>31</v>
      </c>
      <c r="M55" s="66">
        <v>32</v>
      </c>
    </row>
    <row r="56" spans="1:13" s="13" customFormat="1" ht="96.75" customHeight="1" thickBot="1">
      <c r="A56" s="21"/>
      <c r="B56" s="58" t="s">
        <v>137</v>
      </c>
      <c r="C56" s="65" t="s">
        <v>71</v>
      </c>
      <c r="D56" s="87">
        <v>9920000010</v>
      </c>
      <c r="E56" s="65"/>
      <c r="F56" s="66">
        <f>F57</f>
        <v>14370.1</v>
      </c>
      <c r="G56" s="66">
        <f aca="true" t="shared" si="27" ref="G56:M56">G57</f>
        <v>0</v>
      </c>
      <c r="H56" s="66">
        <f t="shared" si="27"/>
        <v>0</v>
      </c>
      <c r="I56" s="66">
        <f t="shared" si="27"/>
        <v>0</v>
      </c>
      <c r="J56" s="66">
        <f t="shared" si="27"/>
        <v>0</v>
      </c>
      <c r="K56" s="66">
        <f t="shared" si="27"/>
        <v>10666.3</v>
      </c>
      <c r="L56" s="66">
        <f t="shared" si="27"/>
        <v>10666.3</v>
      </c>
      <c r="M56" s="66">
        <f t="shared" si="27"/>
        <v>10666.3</v>
      </c>
    </row>
    <row r="57" spans="1:13" s="13" customFormat="1" ht="15" customHeight="1">
      <c r="A57" s="21"/>
      <c r="B57" s="86" t="s">
        <v>119</v>
      </c>
      <c r="C57" s="65" t="s">
        <v>71</v>
      </c>
      <c r="D57" s="87">
        <v>9920000010</v>
      </c>
      <c r="E57" s="65">
        <v>200</v>
      </c>
      <c r="F57" s="66">
        <v>14370.1</v>
      </c>
      <c r="G57" s="66"/>
      <c r="H57" s="66"/>
      <c r="I57" s="66"/>
      <c r="J57" s="66"/>
      <c r="K57" s="66">
        <v>10666.3</v>
      </c>
      <c r="L57" s="66">
        <v>10666.3</v>
      </c>
      <c r="M57" s="66">
        <v>10666.3</v>
      </c>
    </row>
    <row r="58" spans="1:13" s="13" customFormat="1" ht="49.5" customHeight="1" thickBot="1">
      <c r="A58" s="21"/>
      <c r="B58" s="58" t="s">
        <v>138</v>
      </c>
      <c r="C58" s="65" t="s">
        <v>71</v>
      </c>
      <c r="D58" s="87">
        <v>9920000011</v>
      </c>
      <c r="E58" s="65"/>
      <c r="F58" s="66">
        <f>F59</f>
        <v>299.5</v>
      </c>
      <c r="G58" s="66">
        <f aca="true" t="shared" si="28" ref="G58:M58">G59</f>
        <v>0</v>
      </c>
      <c r="H58" s="66">
        <f t="shared" si="28"/>
        <v>0</v>
      </c>
      <c r="I58" s="66">
        <f t="shared" si="28"/>
        <v>0</v>
      </c>
      <c r="J58" s="66">
        <f t="shared" si="28"/>
        <v>0</v>
      </c>
      <c r="K58" s="66">
        <f t="shared" si="28"/>
        <v>498</v>
      </c>
      <c r="L58" s="66">
        <f t="shared" si="28"/>
        <v>517</v>
      </c>
      <c r="M58" s="66">
        <f t="shared" si="28"/>
        <v>537.9</v>
      </c>
    </row>
    <row r="59" spans="1:13" s="13" customFormat="1" ht="15" customHeight="1">
      <c r="A59" s="21"/>
      <c r="B59" s="86" t="s">
        <v>119</v>
      </c>
      <c r="C59" s="65" t="s">
        <v>71</v>
      </c>
      <c r="D59" s="87">
        <v>9920000011</v>
      </c>
      <c r="E59" s="65">
        <v>200</v>
      </c>
      <c r="F59" s="66">
        <v>299.5</v>
      </c>
      <c r="G59" s="66"/>
      <c r="H59" s="66"/>
      <c r="I59" s="66"/>
      <c r="J59" s="66"/>
      <c r="K59" s="66">
        <v>498</v>
      </c>
      <c r="L59" s="66">
        <v>517</v>
      </c>
      <c r="M59" s="66">
        <v>537.9</v>
      </c>
    </row>
    <row r="60" spans="1:13" s="13" customFormat="1" ht="41.25" customHeight="1" thickBot="1">
      <c r="A60" s="21"/>
      <c r="B60" s="58" t="s">
        <v>139</v>
      </c>
      <c r="C60" s="65" t="s">
        <v>71</v>
      </c>
      <c r="D60" s="87">
        <v>9920000012</v>
      </c>
      <c r="E60" s="65"/>
      <c r="F60" s="66">
        <f>F61</f>
        <v>13373.6</v>
      </c>
      <c r="G60" s="66">
        <f aca="true" t="shared" si="29" ref="G60:M60">G61</f>
        <v>0</v>
      </c>
      <c r="H60" s="66">
        <f t="shared" si="29"/>
        <v>0</v>
      </c>
      <c r="I60" s="66">
        <f t="shared" si="29"/>
        <v>0</v>
      </c>
      <c r="J60" s="66">
        <f t="shared" si="29"/>
        <v>0</v>
      </c>
      <c r="K60" s="66">
        <f t="shared" si="29"/>
        <v>5517</v>
      </c>
      <c r="L60" s="66">
        <f t="shared" si="29"/>
        <v>5606.6</v>
      </c>
      <c r="M60" s="66">
        <f t="shared" si="29"/>
        <v>5760.5</v>
      </c>
    </row>
    <row r="61" spans="1:13" s="13" customFormat="1" ht="15" customHeight="1">
      <c r="A61" s="21"/>
      <c r="B61" s="86" t="s">
        <v>119</v>
      </c>
      <c r="C61" s="65" t="s">
        <v>71</v>
      </c>
      <c r="D61" s="87">
        <v>9920000012</v>
      </c>
      <c r="E61" s="65">
        <v>200</v>
      </c>
      <c r="F61" s="66">
        <v>13373.6</v>
      </c>
      <c r="G61" s="66"/>
      <c r="H61" s="66"/>
      <c r="I61" s="66"/>
      <c r="J61" s="66"/>
      <c r="K61" s="66">
        <v>5517</v>
      </c>
      <c r="L61" s="66">
        <v>5606.6</v>
      </c>
      <c r="M61" s="66">
        <v>5760.5</v>
      </c>
    </row>
    <row r="62" spans="1:13" s="13" customFormat="1" ht="42.75" customHeight="1" thickBot="1">
      <c r="A62" s="21"/>
      <c r="B62" s="58" t="s">
        <v>140</v>
      </c>
      <c r="C62" s="65" t="s">
        <v>71</v>
      </c>
      <c r="D62" s="87">
        <v>9920000013</v>
      </c>
      <c r="E62" s="65"/>
      <c r="F62" s="66">
        <f>F63</f>
        <v>1181.2</v>
      </c>
      <c r="G62" s="66">
        <f aca="true" t="shared" si="30" ref="G62:M62">G63</f>
        <v>0</v>
      </c>
      <c r="H62" s="66">
        <f t="shared" si="30"/>
        <v>0</v>
      </c>
      <c r="I62" s="66">
        <f t="shared" si="30"/>
        <v>0</v>
      </c>
      <c r="J62" s="66">
        <f t="shared" si="30"/>
        <v>0</v>
      </c>
      <c r="K62" s="66">
        <f t="shared" si="30"/>
        <v>210</v>
      </c>
      <c r="L62" s="66">
        <f t="shared" si="30"/>
        <v>440</v>
      </c>
      <c r="M62" s="66">
        <f t="shared" si="30"/>
        <v>440</v>
      </c>
    </row>
    <row r="63" spans="1:13" s="13" customFormat="1" ht="15" customHeight="1">
      <c r="A63" s="21"/>
      <c r="B63" s="86" t="s">
        <v>119</v>
      </c>
      <c r="C63" s="65" t="s">
        <v>71</v>
      </c>
      <c r="D63" s="87">
        <v>9920000013</v>
      </c>
      <c r="E63" s="65">
        <v>200</v>
      </c>
      <c r="F63" s="66">
        <v>1181.2</v>
      </c>
      <c r="G63" s="66"/>
      <c r="H63" s="66"/>
      <c r="I63" s="66"/>
      <c r="J63" s="66"/>
      <c r="K63" s="66">
        <v>210</v>
      </c>
      <c r="L63" s="66">
        <v>440</v>
      </c>
      <c r="M63" s="66">
        <v>440</v>
      </c>
    </row>
    <row r="64" spans="1:13" s="13" customFormat="1" ht="70.5" customHeight="1" thickBot="1">
      <c r="A64" s="21"/>
      <c r="B64" s="58" t="s">
        <v>141</v>
      </c>
      <c r="C64" s="65" t="s">
        <v>71</v>
      </c>
      <c r="D64" s="87">
        <v>9920000014</v>
      </c>
      <c r="E64" s="65"/>
      <c r="F64" s="66">
        <f>F65</f>
        <v>200</v>
      </c>
      <c r="G64" s="66">
        <f aca="true" t="shared" si="31" ref="G64:M64">G65</f>
        <v>0</v>
      </c>
      <c r="H64" s="66">
        <f t="shared" si="31"/>
        <v>0</v>
      </c>
      <c r="I64" s="66">
        <f t="shared" si="31"/>
        <v>0</v>
      </c>
      <c r="J64" s="66">
        <f t="shared" si="31"/>
        <v>0</v>
      </c>
      <c r="K64" s="66">
        <f t="shared" si="31"/>
        <v>270</v>
      </c>
      <c r="L64" s="66">
        <f t="shared" si="31"/>
        <v>280.5</v>
      </c>
      <c r="M64" s="66">
        <f t="shared" si="31"/>
        <v>291.9</v>
      </c>
    </row>
    <row r="65" spans="1:13" s="13" customFormat="1" ht="15" customHeight="1">
      <c r="A65" s="21"/>
      <c r="B65" s="86" t="s">
        <v>119</v>
      </c>
      <c r="C65" s="65" t="s">
        <v>71</v>
      </c>
      <c r="D65" s="87">
        <v>9920000014</v>
      </c>
      <c r="E65" s="65">
        <v>200</v>
      </c>
      <c r="F65" s="66">
        <v>200</v>
      </c>
      <c r="G65" s="66"/>
      <c r="H65" s="66"/>
      <c r="I65" s="66"/>
      <c r="J65" s="66"/>
      <c r="K65" s="66">
        <v>270</v>
      </c>
      <c r="L65" s="66">
        <v>280.5</v>
      </c>
      <c r="M65" s="66">
        <v>291.9</v>
      </c>
    </row>
    <row r="66" spans="1:13" s="13" customFormat="1" ht="41.25" customHeight="1" thickBot="1">
      <c r="A66" s="21"/>
      <c r="B66" s="58" t="s">
        <v>142</v>
      </c>
      <c r="C66" s="65" t="s">
        <v>71</v>
      </c>
      <c r="D66" s="87">
        <v>9920000035</v>
      </c>
      <c r="E66" s="65"/>
      <c r="F66" s="66">
        <f>F67</f>
        <v>500</v>
      </c>
      <c r="G66" s="66">
        <f aca="true" t="shared" si="32" ref="G66:M66">G67</f>
        <v>0</v>
      </c>
      <c r="H66" s="66">
        <f t="shared" si="32"/>
        <v>0</v>
      </c>
      <c r="I66" s="66">
        <f t="shared" si="32"/>
        <v>0</v>
      </c>
      <c r="J66" s="66">
        <f t="shared" si="32"/>
        <v>0</v>
      </c>
      <c r="K66" s="66">
        <f t="shared" si="32"/>
        <v>452.5</v>
      </c>
      <c r="L66" s="66">
        <f t="shared" si="32"/>
        <v>460.1</v>
      </c>
      <c r="M66" s="66">
        <f t="shared" si="32"/>
        <v>479.1</v>
      </c>
    </row>
    <row r="67" spans="1:13" s="13" customFormat="1" ht="15" customHeight="1">
      <c r="A67" s="21"/>
      <c r="B67" s="86" t="s">
        <v>119</v>
      </c>
      <c r="C67" s="65" t="s">
        <v>71</v>
      </c>
      <c r="D67" s="87">
        <v>9920000035</v>
      </c>
      <c r="E67" s="65">
        <v>200</v>
      </c>
      <c r="F67" s="66">
        <v>500</v>
      </c>
      <c r="G67" s="66"/>
      <c r="H67" s="66"/>
      <c r="I67" s="66"/>
      <c r="J67" s="66"/>
      <c r="K67" s="66">
        <v>452.5</v>
      </c>
      <c r="L67" s="66">
        <v>460.1</v>
      </c>
      <c r="M67" s="66">
        <v>479.1</v>
      </c>
    </row>
    <row r="68" spans="1:13" ht="15" customHeight="1">
      <c r="A68" s="22" t="s">
        <v>85</v>
      </c>
      <c r="B68" s="8" t="s">
        <v>61</v>
      </c>
      <c r="C68" s="80" t="s">
        <v>33</v>
      </c>
      <c r="D68" s="80"/>
      <c r="E68" s="80"/>
      <c r="F68" s="68">
        <f>F69</f>
        <v>80</v>
      </c>
      <c r="G68" s="68">
        <f aca="true" t="shared" si="33" ref="G68:M68">G69</f>
        <v>0</v>
      </c>
      <c r="H68" s="68">
        <f t="shared" si="33"/>
        <v>0</v>
      </c>
      <c r="I68" s="68">
        <f t="shared" si="33"/>
        <v>0</v>
      </c>
      <c r="J68" s="68">
        <f t="shared" si="33"/>
        <v>0</v>
      </c>
      <c r="K68" s="68">
        <f t="shared" si="33"/>
        <v>80</v>
      </c>
      <c r="L68" s="68">
        <f t="shared" si="33"/>
        <v>83.1</v>
      </c>
      <c r="M68" s="68">
        <f t="shared" si="33"/>
        <v>86.5</v>
      </c>
    </row>
    <row r="69" spans="1:13" s="13" customFormat="1" ht="15" customHeight="1" thickBot="1">
      <c r="A69" s="21" t="s">
        <v>86</v>
      </c>
      <c r="B69" s="7" t="s">
        <v>62</v>
      </c>
      <c r="C69" s="65" t="s">
        <v>44</v>
      </c>
      <c r="D69" s="65"/>
      <c r="E69" s="65"/>
      <c r="F69" s="66">
        <f>F70</f>
        <v>80</v>
      </c>
      <c r="G69" s="66">
        <f aca="true" t="shared" si="34" ref="G69:M69">G70</f>
        <v>0</v>
      </c>
      <c r="H69" s="66">
        <f t="shared" si="34"/>
        <v>0</v>
      </c>
      <c r="I69" s="66">
        <f t="shared" si="34"/>
        <v>0</v>
      </c>
      <c r="J69" s="66">
        <f t="shared" si="34"/>
        <v>0</v>
      </c>
      <c r="K69" s="66">
        <f t="shared" si="34"/>
        <v>80</v>
      </c>
      <c r="L69" s="66">
        <f t="shared" si="34"/>
        <v>83.1</v>
      </c>
      <c r="M69" s="66">
        <f t="shared" si="34"/>
        <v>86.5</v>
      </c>
    </row>
    <row r="70" spans="1:13" s="13" customFormat="1" ht="63.75" customHeight="1" thickBot="1">
      <c r="A70" s="21"/>
      <c r="B70" s="88" t="s">
        <v>143</v>
      </c>
      <c r="C70" s="65" t="s">
        <v>44</v>
      </c>
      <c r="D70" s="87">
        <v>9920000015</v>
      </c>
      <c r="E70" s="65"/>
      <c r="F70" s="66">
        <f>F71</f>
        <v>80</v>
      </c>
      <c r="G70" s="66">
        <f aca="true" t="shared" si="35" ref="G70:M70">G71</f>
        <v>0</v>
      </c>
      <c r="H70" s="66">
        <f t="shared" si="35"/>
        <v>0</v>
      </c>
      <c r="I70" s="66">
        <f t="shared" si="35"/>
        <v>0</v>
      </c>
      <c r="J70" s="66">
        <f t="shared" si="35"/>
        <v>0</v>
      </c>
      <c r="K70" s="66">
        <f t="shared" si="35"/>
        <v>80</v>
      </c>
      <c r="L70" s="66">
        <f t="shared" si="35"/>
        <v>83.1</v>
      </c>
      <c r="M70" s="66">
        <f t="shared" si="35"/>
        <v>86.5</v>
      </c>
    </row>
    <row r="71" spans="1:13" s="13" customFormat="1" ht="15" customHeight="1">
      <c r="A71" s="21"/>
      <c r="B71" s="86" t="s">
        <v>119</v>
      </c>
      <c r="C71" s="65" t="s">
        <v>44</v>
      </c>
      <c r="D71" s="87">
        <v>9920000015</v>
      </c>
      <c r="E71" s="65">
        <v>200</v>
      </c>
      <c r="F71" s="66">
        <v>80</v>
      </c>
      <c r="G71" s="66"/>
      <c r="H71" s="66"/>
      <c r="I71" s="66"/>
      <c r="J71" s="66"/>
      <c r="K71" s="66">
        <v>80</v>
      </c>
      <c r="L71" s="66">
        <v>83.1</v>
      </c>
      <c r="M71" s="66">
        <v>86.5</v>
      </c>
    </row>
    <row r="72" spans="1:13" ht="13.5" customHeight="1">
      <c r="A72" s="22" t="s">
        <v>87</v>
      </c>
      <c r="B72" s="10" t="s">
        <v>110</v>
      </c>
      <c r="C72" s="74" t="s">
        <v>34</v>
      </c>
      <c r="D72" s="74"/>
      <c r="E72" s="74"/>
      <c r="F72" s="68">
        <f>F73</f>
        <v>20486.3</v>
      </c>
      <c r="G72" s="68">
        <f aca="true" t="shared" si="36" ref="G72:M72">G73</f>
        <v>0</v>
      </c>
      <c r="H72" s="68">
        <f t="shared" si="36"/>
        <v>0</v>
      </c>
      <c r="I72" s="68">
        <f t="shared" si="36"/>
        <v>0</v>
      </c>
      <c r="J72" s="68">
        <f t="shared" si="36"/>
        <v>0</v>
      </c>
      <c r="K72" s="68">
        <f t="shared" si="36"/>
        <v>27629.1</v>
      </c>
      <c r="L72" s="68">
        <f t="shared" si="36"/>
        <v>27605.4</v>
      </c>
      <c r="M72" s="68">
        <f t="shared" si="36"/>
        <v>28486.699999999997</v>
      </c>
    </row>
    <row r="73" spans="1:13" s="13" customFormat="1" ht="15" customHeight="1">
      <c r="A73" s="21" t="s">
        <v>88</v>
      </c>
      <c r="B73" s="11" t="s">
        <v>10</v>
      </c>
      <c r="C73" s="75" t="s">
        <v>8</v>
      </c>
      <c r="D73" s="75"/>
      <c r="E73" s="75"/>
      <c r="F73" s="66">
        <f>F78+F80+F82+F74</f>
        <v>20486.3</v>
      </c>
      <c r="G73" s="66">
        <f aca="true" t="shared" si="37" ref="G73:M73">G78+G80+G82+G74</f>
        <v>0</v>
      </c>
      <c r="H73" s="66">
        <f t="shared" si="37"/>
        <v>0</v>
      </c>
      <c r="I73" s="66">
        <f t="shared" si="37"/>
        <v>0</v>
      </c>
      <c r="J73" s="66">
        <f t="shared" si="37"/>
        <v>0</v>
      </c>
      <c r="K73" s="66">
        <f t="shared" si="37"/>
        <v>27629.1</v>
      </c>
      <c r="L73" s="66">
        <f t="shared" si="37"/>
        <v>27605.4</v>
      </c>
      <c r="M73" s="66">
        <f t="shared" si="37"/>
        <v>28486.699999999997</v>
      </c>
    </row>
    <row r="74" spans="1:13" s="13" customFormat="1" ht="34.5" customHeight="1">
      <c r="A74" s="21"/>
      <c r="B74" s="86" t="s">
        <v>127</v>
      </c>
      <c r="C74" s="75" t="s">
        <v>8</v>
      </c>
      <c r="D74" s="65">
        <v>9920000002</v>
      </c>
      <c r="E74" s="65"/>
      <c r="F74" s="66">
        <f>F75+F76+F77</f>
        <v>9955</v>
      </c>
      <c r="G74" s="66">
        <f aca="true" t="shared" si="38" ref="G74:M74">G75+G76+G77</f>
        <v>0</v>
      </c>
      <c r="H74" s="66">
        <f t="shared" si="38"/>
        <v>0</v>
      </c>
      <c r="I74" s="66">
        <f t="shared" si="38"/>
        <v>0</v>
      </c>
      <c r="J74" s="66">
        <f t="shared" si="38"/>
        <v>0</v>
      </c>
      <c r="K74" s="66">
        <f t="shared" si="38"/>
        <v>10386.099999999999</v>
      </c>
      <c r="L74" s="66">
        <f t="shared" si="38"/>
        <v>10277.2</v>
      </c>
      <c r="M74" s="66">
        <f t="shared" si="38"/>
        <v>10442.199999999999</v>
      </c>
    </row>
    <row r="75" spans="1:13" s="13" customFormat="1" ht="34.5" customHeight="1">
      <c r="A75" s="21"/>
      <c r="B75" s="86" t="s">
        <v>117</v>
      </c>
      <c r="C75" s="75" t="s">
        <v>8</v>
      </c>
      <c r="D75" s="65">
        <v>9920000002</v>
      </c>
      <c r="E75" s="65">
        <v>100</v>
      </c>
      <c r="F75" s="66">
        <v>6060</v>
      </c>
      <c r="G75" s="66"/>
      <c r="H75" s="66"/>
      <c r="I75" s="66"/>
      <c r="J75" s="66"/>
      <c r="K75" s="66">
        <v>6466.1</v>
      </c>
      <c r="L75" s="66">
        <v>6204.4</v>
      </c>
      <c r="M75" s="66">
        <v>6204.4</v>
      </c>
    </row>
    <row r="76" spans="1:13" s="13" customFormat="1" ht="15" customHeight="1">
      <c r="A76" s="21"/>
      <c r="B76" s="86" t="s">
        <v>119</v>
      </c>
      <c r="C76" s="75" t="s">
        <v>8</v>
      </c>
      <c r="D76" s="65">
        <v>9920000002</v>
      </c>
      <c r="E76" s="65">
        <v>200</v>
      </c>
      <c r="F76" s="66">
        <v>3852</v>
      </c>
      <c r="G76" s="66"/>
      <c r="H76" s="66"/>
      <c r="I76" s="66"/>
      <c r="J76" s="66"/>
      <c r="K76" s="66">
        <v>3875.2</v>
      </c>
      <c r="L76" s="66">
        <v>4026.3</v>
      </c>
      <c r="M76" s="66">
        <v>4189.4</v>
      </c>
    </row>
    <row r="77" spans="1:13" s="13" customFormat="1" ht="15" customHeight="1">
      <c r="A77" s="21"/>
      <c r="B77" s="86" t="s">
        <v>120</v>
      </c>
      <c r="C77" s="75" t="s">
        <v>8</v>
      </c>
      <c r="D77" s="65">
        <v>9920000002</v>
      </c>
      <c r="E77" s="65">
        <v>800</v>
      </c>
      <c r="F77" s="66">
        <v>43</v>
      </c>
      <c r="G77" s="66"/>
      <c r="H77" s="66"/>
      <c r="I77" s="66"/>
      <c r="J77" s="66"/>
      <c r="K77" s="66">
        <v>44.8</v>
      </c>
      <c r="L77" s="66">
        <v>46.5</v>
      </c>
      <c r="M77" s="66">
        <v>48.4</v>
      </c>
    </row>
    <row r="78" spans="1:13" s="13" customFormat="1" ht="32.25" customHeight="1" thickBot="1">
      <c r="A78" s="21"/>
      <c r="B78" s="58" t="s">
        <v>144</v>
      </c>
      <c r="C78" s="75" t="s">
        <v>8</v>
      </c>
      <c r="D78" s="87">
        <v>9920000017</v>
      </c>
      <c r="E78" s="75"/>
      <c r="F78" s="66">
        <f>F79</f>
        <v>1123</v>
      </c>
      <c r="G78" s="66">
        <f aca="true" t="shared" si="39" ref="G78:M78">G79</f>
        <v>0</v>
      </c>
      <c r="H78" s="66">
        <f t="shared" si="39"/>
        <v>0</v>
      </c>
      <c r="I78" s="66">
        <f t="shared" si="39"/>
        <v>0</v>
      </c>
      <c r="J78" s="66">
        <f t="shared" si="39"/>
        <v>0</v>
      </c>
      <c r="K78" s="66">
        <f t="shared" si="39"/>
        <v>3133</v>
      </c>
      <c r="L78" s="66">
        <f t="shared" si="39"/>
        <v>3250.7</v>
      </c>
      <c r="M78" s="66">
        <f t="shared" si="39"/>
        <v>3381.9</v>
      </c>
    </row>
    <row r="79" spans="1:13" s="13" customFormat="1" ht="15" customHeight="1">
      <c r="A79" s="21"/>
      <c r="B79" s="86" t="s">
        <v>119</v>
      </c>
      <c r="C79" s="75" t="s">
        <v>8</v>
      </c>
      <c r="D79" s="87">
        <v>9920000017</v>
      </c>
      <c r="E79" s="65">
        <v>200</v>
      </c>
      <c r="F79" s="66">
        <v>1123</v>
      </c>
      <c r="G79" s="66"/>
      <c r="H79" s="66"/>
      <c r="I79" s="66"/>
      <c r="J79" s="66"/>
      <c r="K79" s="66">
        <v>3133</v>
      </c>
      <c r="L79" s="66">
        <v>3250.7</v>
      </c>
      <c r="M79" s="66">
        <v>3381.9</v>
      </c>
    </row>
    <row r="80" spans="1:13" s="13" customFormat="1" ht="36.75" customHeight="1" thickBot="1">
      <c r="A80" s="21"/>
      <c r="B80" s="58" t="s">
        <v>145</v>
      </c>
      <c r="C80" s="75" t="s">
        <v>8</v>
      </c>
      <c r="D80" s="87">
        <v>9920000018</v>
      </c>
      <c r="E80" s="75"/>
      <c r="F80" s="66">
        <f>F81</f>
        <v>7346.4</v>
      </c>
      <c r="G80" s="66">
        <f aca="true" t="shared" si="40" ref="G80:M80">G81</f>
        <v>0</v>
      </c>
      <c r="H80" s="66">
        <f t="shared" si="40"/>
        <v>0</v>
      </c>
      <c r="I80" s="66">
        <f t="shared" si="40"/>
        <v>0</v>
      </c>
      <c r="J80" s="66">
        <f t="shared" si="40"/>
        <v>0</v>
      </c>
      <c r="K80" s="66">
        <f t="shared" si="40"/>
        <v>11529</v>
      </c>
      <c r="L80" s="66">
        <f t="shared" si="40"/>
        <v>11977.5</v>
      </c>
      <c r="M80" s="66">
        <f t="shared" si="40"/>
        <v>12462.6</v>
      </c>
    </row>
    <row r="81" spans="1:13" s="13" customFormat="1" ht="27.75" customHeight="1">
      <c r="A81" s="21"/>
      <c r="B81" s="86" t="s">
        <v>119</v>
      </c>
      <c r="C81" s="75" t="s">
        <v>8</v>
      </c>
      <c r="D81" s="87">
        <v>9920000018</v>
      </c>
      <c r="E81" s="65">
        <v>200</v>
      </c>
      <c r="F81" s="66">
        <v>7346.4</v>
      </c>
      <c r="G81" s="66"/>
      <c r="H81" s="66"/>
      <c r="I81" s="66"/>
      <c r="J81" s="66"/>
      <c r="K81" s="66">
        <v>11529</v>
      </c>
      <c r="L81" s="66">
        <v>11977.5</v>
      </c>
      <c r="M81" s="66">
        <v>12462.6</v>
      </c>
    </row>
    <row r="82" spans="1:13" s="13" customFormat="1" ht="15" customHeight="1" thickBot="1">
      <c r="A82" s="21"/>
      <c r="B82" s="58" t="s">
        <v>146</v>
      </c>
      <c r="C82" s="75" t="s">
        <v>8</v>
      </c>
      <c r="D82" s="87">
        <v>9920000036</v>
      </c>
      <c r="E82" s="75"/>
      <c r="F82" s="66">
        <f>F83</f>
        <v>2061.9</v>
      </c>
      <c r="G82" s="66">
        <f aca="true" t="shared" si="41" ref="G82:M82">G83</f>
        <v>0</v>
      </c>
      <c r="H82" s="66">
        <f t="shared" si="41"/>
        <v>0</v>
      </c>
      <c r="I82" s="66">
        <f t="shared" si="41"/>
        <v>0</v>
      </c>
      <c r="J82" s="66">
        <f t="shared" si="41"/>
        <v>0</v>
      </c>
      <c r="K82" s="66">
        <f t="shared" si="41"/>
        <v>2581</v>
      </c>
      <c r="L82" s="66">
        <f t="shared" si="41"/>
        <v>2100</v>
      </c>
      <c r="M82" s="66">
        <f t="shared" si="41"/>
        <v>2200</v>
      </c>
    </row>
    <row r="83" spans="1:13" s="13" customFormat="1" ht="15" customHeight="1">
      <c r="A83" s="21"/>
      <c r="B83" s="86" t="s">
        <v>119</v>
      </c>
      <c r="C83" s="75" t="s">
        <v>8</v>
      </c>
      <c r="D83" s="87">
        <v>9920000036</v>
      </c>
      <c r="E83" s="75">
        <v>200</v>
      </c>
      <c r="F83" s="66">
        <v>2061.9</v>
      </c>
      <c r="G83" s="66"/>
      <c r="H83" s="66"/>
      <c r="I83" s="66"/>
      <c r="J83" s="66"/>
      <c r="K83" s="66">
        <v>2581</v>
      </c>
      <c r="L83" s="66">
        <v>2100</v>
      </c>
      <c r="M83" s="66">
        <v>2200</v>
      </c>
    </row>
    <row r="84" spans="1:13" ht="15" customHeight="1">
      <c r="A84" s="22" t="s">
        <v>89</v>
      </c>
      <c r="B84" s="10" t="s">
        <v>27</v>
      </c>
      <c r="C84" s="74" t="s">
        <v>28</v>
      </c>
      <c r="D84" s="74"/>
      <c r="E84" s="74"/>
      <c r="F84" s="68">
        <f>F85+F88</f>
        <v>13128.1</v>
      </c>
      <c r="G84" s="68">
        <f aca="true" t="shared" si="42" ref="G84:M84">G85+G88</f>
        <v>0</v>
      </c>
      <c r="H84" s="68">
        <f t="shared" si="42"/>
        <v>0</v>
      </c>
      <c r="I84" s="68">
        <f t="shared" si="42"/>
        <v>0</v>
      </c>
      <c r="J84" s="68">
        <f t="shared" si="42"/>
        <v>0</v>
      </c>
      <c r="K84" s="68">
        <f t="shared" si="42"/>
        <v>13025.9</v>
      </c>
      <c r="L84" s="68">
        <f t="shared" si="42"/>
        <v>14056.900000000001</v>
      </c>
      <c r="M84" s="68">
        <f t="shared" si="42"/>
        <v>14564.300000000001</v>
      </c>
    </row>
    <row r="85" spans="1:13" s="13" customFormat="1" ht="15" customHeight="1">
      <c r="A85" s="21" t="s">
        <v>90</v>
      </c>
      <c r="B85" s="73" t="s">
        <v>125</v>
      </c>
      <c r="C85" s="72">
        <v>1001</v>
      </c>
      <c r="D85" s="72"/>
      <c r="E85" s="72"/>
      <c r="F85" s="66">
        <f>F86</f>
        <v>389.5</v>
      </c>
      <c r="G85" s="66">
        <f aca="true" t="shared" si="43" ref="G85:M86">G86</f>
        <v>0</v>
      </c>
      <c r="H85" s="66">
        <f t="shared" si="43"/>
        <v>0</v>
      </c>
      <c r="I85" s="66">
        <f t="shared" si="43"/>
        <v>0</v>
      </c>
      <c r="J85" s="66">
        <f t="shared" si="43"/>
        <v>0</v>
      </c>
      <c r="K85" s="66">
        <f t="shared" si="43"/>
        <v>961.1</v>
      </c>
      <c r="L85" s="66">
        <f t="shared" si="43"/>
        <v>1522.5</v>
      </c>
      <c r="M85" s="66">
        <f t="shared" si="43"/>
        <v>1522.5</v>
      </c>
    </row>
    <row r="86" spans="1:13" s="13" customFormat="1" ht="113.25" customHeight="1" thickBot="1">
      <c r="A86" s="21"/>
      <c r="B86" s="58" t="s">
        <v>147</v>
      </c>
      <c r="C86" s="72">
        <v>1001</v>
      </c>
      <c r="D86" s="87">
        <v>9920000019</v>
      </c>
      <c r="E86" s="72"/>
      <c r="F86" s="66">
        <f>F87</f>
        <v>389.5</v>
      </c>
      <c r="G86" s="66">
        <f>G87</f>
        <v>0</v>
      </c>
      <c r="H86" s="66">
        <f>H87</f>
        <v>0</v>
      </c>
      <c r="I86" s="66">
        <f>I87</f>
        <v>0</v>
      </c>
      <c r="J86" s="66">
        <f>J87</f>
        <v>0</v>
      </c>
      <c r="K86" s="66">
        <f>K87</f>
        <v>961.1</v>
      </c>
      <c r="L86" s="66">
        <f t="shared" si="43"/>
        <v>1522.5</v>
      </c>
      <c r="M86" s="66">
        <f t="shared" si="43"/>
        <v>1522.5</v>
      </c>
    </row>
    <row r="87" spans="1:13" s="13" customFormat="1" ht="15" customHeight="1" thickBot="1">
      <c r="A87" s="21"/>
      <c r="B87" s="78" t="s">
        <v>148</v>
      </c>
      <c r="C87" s="72">
        <v>1001</v>
      </c>
      <c r="D87" s="87">
        <v>9920000019</v>
      </c>
      <c r="E87" s="72">
        <v>300</v>
      </c>
      <c r="F87" s="66">
        <v>389.5</v>
      </c>
      <c r="G87" s="66"/>
      <c r="H87" s="66"/>
      <c r="I87" s="66"/>
      <c r="J87" s="66"/>
      <c r="K87" s="66">
        <v>961.1</v>
      </c>
      <c r="L87" s="66">
        <v>1522.5</v>
      </c>
      <c r="M87" s="66">
        <v>1522.5</v>
      </c>
    </row>
    <row r="88" spans="1:13" s="13" customFormat="1" ht="15" customHeight="1" thickBot="1">
      <c r="A88" s="21" t="s">
        <v>91</v>
      </c>
      <c r="B88" s="11" t="s">
        <v>15</v>
      </c>
      <c r="C88" s="75" t="s">
        <v>11</v>
      </c>
      <c r="D88" s="75"/>
      <c r="E88" s="75"/>
      <c r="F88" s="66">
        <f>F89+F91</f>
        <v>12738.6</v>
      </c>
      <c r="G88" s="66">
        <f aca="true" t="shared" si="44" ref="G88:M88">G89+G91</f>
        <v>0</v>
      </c>
      <c r="H88" s="66">
        <f t="shared" si="44"/>
        <v>0</v>
      </c>
      <c r="I88" s="66">
        <f t="shared" si="44"/>
        <v>0</v>
      </c>
      <c r="J88" s="66">
        <f t="shared" si="44"/>
        <v>0</v>
      </c>
      <c r="K88" s="66">
        <f t="shared" si="44"/>
        <v>12064.8</v>
      </c>
      <c r="L88" s="66">
        <f t="shared" si="44"/>
        <v>12534.400000000001</v>
      </c>
      <c r="M88" s="66">
        <f t="shared" si="44"/>
        <v>13041.800000000001</v>
      </c>
    </row>
    <row r="89" spans="1:13" s="13" customFormat="1" ht="33" customHeight="1" thickBot="1">
      <c r="A89" s="21"/>
      <c r="B89" s="89" t="s">
        <v>149</v>
      </c>
      <c r="C89" s="75" t="s">
        <v>11</v>
      </c>
      <c r="D89" s="76" t="s">
        <v>150</v>
      </c>
      <c r="E89" s="75"/>
      <c r="F89" s="93">
        <f>F90</f>
        <v>7982</v>
      </c>
      <c r="G89" s="91">
        <f aca="true" t="shared" si="45" ref="G89:M89">G90</f>
        <v>0</v>
      </c>
      <c r="H89" s="91">
        <f t="shared" si="45"/>
        <v>0</v>
      </c>
      <c r="I89" s="91">
        <f t="shared" si="45"/>
        <v>0</v>
      </c>
      <c r="J89" s="91">
        <f t="shared" si="45"/>
        <v>0</v>
      </c>
      <c r="K89" s="91">
        <f t="shared" si="45"/>
        <v>7726.4</v>
      </c>
      <c r="L89" s="91">
        <f t="shared" si="45"/>
        <v>8027.1</v>
      </c>
      <c r="M89" s="91">
        <f t="shared" si="45"/>
        <v>8352.2</v>
      </c>
    </row>
    <row r="90" spans="1:13" s="13" customFormat="1" ht="15" customHeight="1" thickBot="1">
      <c r="A90" s="21"/>
      <c r="B90" s="78" t="s">
        <v>148</v>
      </c>
      <c r="C90" s="75" t="s">
        <v>11</v>
      </c>
      <c r="D90" s="76" t="s">
        <v>150</v>
      </c>
      <c r="E90" s="75">
        <v>300</v>
      </c>
      <c r="F90" s="94">
        <v>7982</v>
      </c>
      <c r="G90" s="66"/>
      <c r="H90" s="66"/>
      <c r="I90" s="66"/>
      <c r="J90" s="66"/>
      <c r="K90" s="66">
        <v>7726.4</v>
      </c>
      <c r="L90" s="66">
        <v>8027.1</v>
      </c>
      <c r="M90" s="66">
        <v>8352.2</v>
      </c>
    </row>
    <row r="91" spans="1:13" s="13" customFormat="1" ht="39.75" customHeight="1" thickBot="1">
      <c r="A91" s="21"/>
      <c r="B91" s="89" t="s">
        <v>152</v>
      </c>
      <c r="C91" s="75" t="s">
        <v>11</v>
      </c>
      <c r="D91" s="90" t="s">
        <v>151</v>
      </c>
      <c r="E91" s="62"/>
      <c r="F91" s="66">
        <f>F92</f>
        <v>4756.6</v>
      </c>
      <c r="G91" s="66">
        <f aca="true" t="shared" si="46" ref="G91:M91">G92</f>
        <v>0</v>
      </c>
      <c r="H91" s="66">
        <f t="shared" si="46"/>
        <v>0</v>
      </c>
      <c r="I91" s="66">
        <f t="shared" si="46"/>
        <v>0</v>
      </c>
      <c r="J91" s="66">
        <f t="shared" si="46"/>
        <v>0</v>
      </c>
      <c r="K91" s="66">
        <f t="shared" si="46"/>
        <v>4338.4</v>
      </c>
      <c r="L91" s="66">
        <f t="shared" si="46"/>
        <v>4507.3</v>
      </c>
      <c r="M91" s="66">
        <f t="shared" si="46"/>
        <v>4689.6</v>
      </c>
    </row>
    <row r="92" spans="1:13" s="13" customFormat="1" ht="15" customHeight="1" thickBot="1">
      <c r="A92" s="21"/>
      <c r="B92" s="78" t="s">
        <v>148</v>
      </c>
      <c r="C92" s="75" t="s">
        <v>11</v>
      </c>
      <c r="D92" s="90" t="s">
        <v>151</v>
      </c>
      <c r="E92" s="75">
        <v>300</v>
      </c>
      <c r="F92" s="66">
        <v>4756.6</v>
      </c>
      <c r="G92" s="66"/>
      <c r="H92" s="66"/>
      <c r="I92" s="66"/>
      <c r="J92" s="66"/>
      <c r="K92" s="66">
        <v>4338.4</v>
      </c>
      <c r="L92" s="66">
        <v>4507.3</v>
      </c>
      <c r="M92" s="66">
        <v>4689.6</v>
      </c>
    </row>
    <row r="93" spans="1:19" ht="15" customHeight="1">
      <c r="A93" s="22" t="s">
        <v>92</v>
      </c>
      <c r="B93" s="9" t="s">
        <v>63</v>
      </c>
      <c r="C93" s="74">
        <v>1100</v>
      </c>
      <c r="D93" s="74"/>
      <c r="E93" s="64"/>
      <c r="F93" s="68">
        <f>F94</f>
        <v>654.7</v>
      </c>
      <c r="G93" s="68">
        <f aca="true" t="shared" si="47" ref="G93:M93">G94</f>
        <v>0</v>
      </c>
      <c r="H93" s="68">
        <f t="shared" si="47"/>
        <v>0</v>
      </c>
      <c r="I93" s="68">
        <f t="shared" si="47"/>
        <v>0</v>
      </c>
      <c r="J93" s="68">
        <f t="shared" si="47"/>
        <v>0</v>
      </c>
      <c r="K93" s="68">
        <f>K94</f>
        <v>960</v>
      </c>
      <c r="L93" s="68">
        <f t="shared" si="47"/>
        <v>997.3</v>
      </c>
      <c r="M93" s="68">
        <f t="shared" si="47"/>
        <v>1037.7</v>
      </c>
      <c r="O93" s="4"/>
      <c r="P93" s="2"/>
      <c r="Q93" s="3"/>
      <c r="R93" s="3"/>
      <c r="S93" s="3"/>
    </row>
    <row r="94" spans="1:13" s="13" customFormat="1" ht="15" customHeight="1">
      <c r="A94" s="21" t="s">
        <v>93</v>
      </c>
      <c r="B94" s="11" t="s">
        <v>50</v>
      </c>
      <c r="C94" s="75" t="s">
        <v>51</v>
      </c>
      <c r="D94" s="75"/>
      <c r="E94" s="62"/>
      <c r="F94" s="66">
        <f>F95</f>
        <v>654.7</v>
      </c>
      <c r="G94" s="66">
        <f aca="true" t="shared" si="48" ref="G94:M94">G95</f>
        <v>0</v>
      </c>
      <c r="H94" s="66">
        <f t="shared" si="48"/>
        <v>0</v>
      </c>
      <c r="I94" s="66">
        <f t="shared" si="48"/>
        <v>0</v>
      </c>
      <c r="J94" s="66">
        <f t="shared" si="48"/>
        <v>0</v>
      </c>
      <c r="K94" s="66">
        <f t="shared" si="48"/>
        <v>960</v>
      </c>
      <c r="L94" s="66">
        <f t="shared" si="48"/>
        <v>997.3</v>
      </c>
      <c r="M94" s="66">
        <f t="shared" si="48"/>
        <v>1037.7</v>
      </c>
    </row>
    <row r="95" spans="1:13" s="13" customFormat="1" ht="50.25" customHeight="1" thickBot="1">
      <c r="A95" s="21"/>
      <c r="B95" s="58" t="s">
        <v>153</v>
      </c>
      <c r="C95" s="75" t="s">
        <v>51</v>
      </c>
      <c r="D95" s="87">
        <v>9920000020</v>
      </c>
      <c r="E95" s="62"/>
      <c r="F95" s="66">
        <f>F96</f>
        <v>654.7</v>
      </c>
      <c r="G95" s="66">
        <f aca="true" t="shared" si="49" ref="G95:M95">G96</f>
        <v>0</v>
      </c>
      <c r="H95" s="66">
        <f t="shared" si="49"/>
        <v>0</v>
      </c>
      <c r="I95" s="66">
        <f t="shared" si="49"/>
        <v>0</v>
      </c>
      <c r="J95" s="66">
        <f t="shared" si="49"/>
        <v>0</v>
      </c>
      <c r="K95" s="66">
        <f t="shared" si="49"/>
        <v>960</v>
      </c>
      <c r="L95" s="66">
        <f t="shared" si="49"/>
        <v>997.3</v>
      </c>
      <c r="M95" s="66">
        <f t="shared" si="49"/>
        <v>1037.7</v>
      </c>
    </row>
    <row r="96" spans="1:13" s="13" customFormat="1" ht="15" customHeight="1">
      <c r="A96" s="21"/>
      <c r="B96" s="86" t="s">
        <v>119</v>
      </c>
      <c r="C96" s="75" t="s">
        <v>51</v>
      </c>
      <c r="D96" s="87">
        <v>9920000020</v>
      </c>
      <c r="E96" s="65">
        <v>200</v>
      </c>
      <c r="F96" s="66">
        <v>654.7</v>
      </c>
      <c r="G96" s="66"/>
      <c r="H96" s="66"/>
      <c r="I96" s="66"/>
      <c r="J96" s="66"/>
      <c r="K96" s="66">
        <v>960</v>
      </c>
      <c r="L96" s="66">
        <v>997.3</v>
      </c>
      <c r="M96" s="66">
        <v>1037.7</v>
      </c>
    </row>
    <row r="97" spans="1:13" ht="15" customHeight="1">
      <c r="A97" s="22" t="s">
        <v>94</v>
      </c>
      <c r="B97" s="10" t="s">
        <v>64</v>
      </c>
      <c r="C97" s="74">
        <v>1200</v>
      </c>
      <c r="D97" s="74"/>
      <c r="E97" s="64"/>
      <c r="F97" s="68">
        <f>F98</f>
        <v>1960</v>
      </c>
      <c r="G97" s="68">
        <f aca="true" t="shared" si="50" ref="G97:M97">G98</f>
        <v>0</v>
      </c>
      <c r="H97" s="68">
        <f t="shared" si="50"/>
        <v>0</v>
      </c>
      <c r="I97" s="68">
        <f t="shared" si="50"/>
        <v>0</v>
      </c>
      <c r="J97" s="68">
        <f t="shared" si="50"/>
        <v>0</v>
      </c>
      <c r="K97" s="68">
        <f t="shared" si="50"/>
        <v>1960</v>
      </c>
      <c r="L97" s="68">
        <f t="shared" si="50"/>
        <v>2036.2</v>
      </c>
      <c r="M97" s="68">
        <f t="shared" si="50"/>
        <v>2118.7</v>
      </c>
    </row>
    <row r="98" spans="1:13" s="13" customFormat="1" ht="15" customHeight="1">
      <c r="A98" s="21" t="s">
        <v>95</v>
      </c>
      <c r="B98" s="11" t="s">
        <v>38</v>
      </c>
      <c r="C98" s="75" t="s">
        <v>52</v>
      </c>
      <c r="D98" s="75"/>
      <c r="E98" s="62"/>
      <c r="F98" s="66">
        <f>F99</f>
        <v>1960</v>
      </c>
      <c r="G98" s="66">
        <f aca="true" t="shared" si="51" ref="G98:M98">G99</f>
        <v>0</v>
      </c>
      <c r="H98" s="66">
        <f t="shared" si="51"/>
        <v>0</v>
      </c>
      <c r="I98" s="66">
        <f t="shared" si="51"/>
        <v>0</v>
      </c>
      <c r="J98" s="66">
        <f t="shared" si="51"/>
        <v>0</v>
      </c>
      <c r="K98" s="66">
        <f t="shared" si="51"/>
        <v>1960</v>
      </c>
      <c r="L98" s="66">
        <f t="shared" si="51"/>
        <v>2036.2</v>
      </c>
      <c r="M98" s="66">
        <f t="shared" si="51"/>
        <v>2118.7</v>
      </c>
    </row>
    <row r="99" spans="1:13" s="13" customFormat="1" ht="77.25" customHeight="1" thickBot="1">
      <c r="A99" s="21"/>
      <c r="B99" s="57" t="s">
        <v>154</v>
      </c>
      <c r="C99" s="75" t="s">
        <v>52</v>
      </c>
      <c r="D99" s="87">
        <v>9920000021</v>
      </c>
      <c r="E99" s="62"/>
      <c r="F99" s="66">
        <f>F100</f>
        <v>1960</v>
      </c>
      <c r="G99" s="66">
        <f aca="true" t="shared" si="52" ref="G99:M99">G100</f>
        <v>0</v>
      </c>
      <c r="H99" s="66">
        <f t="shared" si="52"/>
        <v>0</v>
      </c>
      <c r="I99" s="66">
        <f t="shared" si="52"/>
        <v>0</v>
      </c>
      <c r="J99" s="66">
        <f t="shared" si="52"/>
        <v>0</v>
      </c>
      <c r="K99" s="66">
        <f t="shared" si="52"/>
        <v>1960</v>
      </c>
      <c r="L99" s="66">
        <f t="shared" si="52"/>
        <v>2036.2</v>
      </c>
      <c r="M99" s="66">
        <f t="shared" si="52"/>
        <v>2118.7</v>
      </c>
    </row>
    <row r="100" spans="1:13" s="13" customFormat="1" ht="15" customHeight="1">
      <c r="A100" s="21"/>
      <c r="B100" s="86" t="s">
        <v>119</v>
      </c>
      <c r="C100" s="75" t="s">
        <v>52</v>
      </c>
      <c r="D100" s="87">
        <v>9920000021</v>
      </c>
      <c r="E100" s="65">
        <v>200</v>
      </c>
      <c r="F100" s="66">
        <v>1960</v>
      </c>
      <c r="G100" s="66"/>
      <c r="H100" s="66"/>
      <c r="I100" s="66"/>
      <c r="J100" s="66"/>
      <c r="K100" s="66">
        <v>1960</v>
      </c>
      <c r="L100" s="66">
        <v>2036.2</v>
      </c>
      <c r="M100" s="66">
        <v>2118.7</v>
      </c>
    </row>
    <row r="101" spans="1:13" ht="25.5">
      <c r="A101" s="22" t="s">
        <v>98</v>
      </c>
      <c r="B101" s="10" t="s">
        <v>41</v>
      </c>
      <c r="C101" s="75"/>
      <c r="D101" s="75"/>
      <c r="E101" s="62"/>
      <c r="F101" s="68">
        <f>F102</f>
        <v>3911.4</v>
      </c>
      <c r="G101" s="68">
        <f aca="true" t="shared" si="53" ref="G101:M101">G102</f>
        <v>0</v>
      </c>
      <c r="H101" s="68">
        <f t="shared" si="53"/>
        <v>0</v>
      </c>
      <c r="I101" s="68">
        <f t="shared" si="53"/>
        <v>0</v>
      </c>
      <c r="J101" s="68">
        <f t="shared" si="53"/>
        <v>0</v>
      </c>
      <c r="K101" s="68">
        <f t="shared" si="53"/>
        <v>3973.6</v>
      </c>
      <c r="L101" s="68">
        <f t="shared" si="53"/>
        <v>4059.7</v>
      </c>
      <c r="M101" s="68">
        <f t="shared" si="53"/>
        <v>4124</v>
      </c>
    </row>
    <row r="102" spans="1:13" ht="15" customHeight="1">
      <c r="A102" s="22" t="s">
        <v>67</v>
      </c>
      <c r="B102" s="10" t="s">
        <v>24</v>
      </c>
      <c r="C102" s="74" t="s">
        <v>26</v>
      </c>
      <c r="D102" s="74"/>
      <c r="E102" s="64"/>
      <c r="F102" s="66">
        <f>F103+F106</f>
        <v>3911.4</v>
      </c>
      <c r="G102" s="66">
        <f aca="true" t="shared" si="54" ref="G102:M102">G103+G106</f>
        <v>0</v>
      </c>
      <c r="H102" s="66">
        <f t="shared" si="54"/>
        <v>0</v>
      </c>
      <c r="I102" s="66">
        <f t="shared" si="54"/>
        <v>0</v>
      </c>
      <c r="J102" s="66">
        <f t="shared" si="54"/>
        <v>0</v>
      </c>
      <c r="K102" s="66">
        <f t="shared" si="54"/>
        <v>3973.6</v>
      </c>
      <c r="L102" s="66">
        <f t="shared" si="54"/>
        <v>4059.7</v>
      </c>
      <c r="M102" s="66">
        <f t="shared" si="54"/>
        <v>4124</v>
      </c>
    </row>
    <row r="103" spans="1:13" s="13" customFormat="1" ht="25.5">
      <c r="A103" s="21" t="s">
        <v>99</v>
      </c>
      <c r="B103" s="11" t="s">
        <v>39</v>
      </c>
      <c r="C103" s="75" t="s">
        <v>12</v>
      </c>
      <c r="D103" s="75"/>
      <c r="E103" s="62"/>
      <c r="F103" s="66">
        <f>F104</f>
        <v>1223.4</v>
      </c>
      <c r="G103" s="66">
        <f aca="true" t="shared" si="55" ref="G103:M103">G104</f>
        <v>0</v>
      </c>
      <c r="H103" s="66">
        <f t="shared" si="55"/>
        <v>0</v>
      </c>
      <c r="I103" s="66">
        <f t="shared" si="55"/>
        <v>0</v>
      </c>
      <c r="J103" s="66">
        <f t="shared" si="55"/>
        <v>0</v>
      </c>
      <c r="K103" s="66">
        <f t="shared" si="55"/>
        <v>1275.6</v>
      </c>
      <c r="L103" s="66">
        <f t="shared" si="55"/>
        <v>1275.6</v>
      </c>
      <c r="M103" s="66">
        <f t="shared" si="55"/>
        <v>1275.6</v>
      </c>
    </row>
    <row r="104" spans="1:13" s="13" customFormat="1" ht="27.75" customHeight="1" thickBot="1">
      <c r="A104" s="21"/>
      <c r="B104" s="57" t="s">
        <v>155</v>
      </c>
      <c r="C104" s="75" t="s">
        <v>12</v>
      </c>
      <c r="D104" s="85">
        <v>9910000001</v>
      </c>
      <c r="E104" s="62"/>
      <c r="F104" s="66">
        <f>F105</f>
        <v>1223.4</v>
      </c>
      <c r="G104" s="66">
        <f>G105</f>
        <v>0</v>
      </c>
      <c r="H104" s="66">
        <f>H105</f>
        <v>0</v>
      </c>
      <c r="I104" s="66">
        <f>I105</f>
        <v>0</v>
      </c>
      <c r="J104" s="66">
        <f>J105</f>
        <v>0</v>
      </c>
      <c r="K104" s="66">
        <f>K105</f>
        <v>1275.6</v>
      </c>
      <c r="L104" s="66">
        <v>1275.6</v>
      </c>
      <c r="M104" s="66">
        <v>1275.6</v>
      </c>
    </row>
    <row r="105" spans="1:13" s="13" customFormat="1" ht="50.25" customHeight="1" thickBot="1">
      <c r="A105" s="21"/>
      <c r="B105" s="58" t="s">
        <v>117</v>
      </c>
      <c r="C105" s="75" t="s">
        <v>12</v>
      </c>
      <c r="D105" s="85">
        <v>9910000001</v>
      </c>
      <c r="E105" s="75">
        <v>100</v>
      </c>
      <c r="F105" s="66">
        <v>1223.4</v>
      </c>
      <c r="G105" s="66"/>
      <c r="H105" s="66"/>
      <c r="I105" s="66"/>
      <c r="J105" s="66"/>
      <c r="K105" s="67">
        <v>1275.6</v>
      </c>
      <c r="L105" s="67">
        <v>1224.6</v>
      </c>
      <c r="M105" s="67">
        <v>1224.6</v>
      </c>
    </row>
    <row r="106" spans="1:13" s="13" customFormat="1" ht="25.5">
      <c r="A106" s="21" t="s">
        <v>100</v>
      </c>
      <c r="B106" s="11" t="s">
        <v>42</v>
      </c>
      <c r="C106" s="75" t="s">
        <v>6</v>
      </c>
      <c r="D106" s="85"/>
      <c r="E106" s="75"/>
      <c r="F106" s="66">
        <f>F107+F109+F113+F115</f>
        <v>2688</v>
      </c>
      <c r="G106" s="66">
        <f aca="true" t="shared" si="56" ref="G106:M106">G107+G109+G113</f>
        <v>0</v>
      </c>
      <c r="H106" s="66">
        <f t="shared" si="56"/>
        <v>0</v>
      </c>
      <c r="I106" s="66">
        <f t="shared" si="56"/>
        <v>0</v>
      </c>
      <c r="J106" s="66">
        <f t="shared" si="56"/>
        <v>0</v>
      </c>
      <c r="K106" s="66">
        <f t="shared" si="56"/>
        <v>2698</v>
      </c>
      <c r="L106" s="66">
        <f t="shared" si="56"/>
        <v>2784.1</v>
      </c>
      <c r="M106" s="66">
        <f t="shared" si="56"/>
        <v>2848.4</v>
      </c>
    </row>
    <row r="107" spans="1:13" s="13" customFormat="1" ht="66" customHeight="1" thickBot="1">
      <c r="A107" s="21"/>
      <c r="B107" s="57" t="s">
        <v>156</v>
      </c>
      <c r="C107" s="75" t="s">
        <v>6</v>
      </c>
      <c r="D107" s="85">
        <v>9910000002</v>
      </c>
      <c r="E107" s="75"/>
      <c r="F107" s="66">
        <f>F108</f>
        <v>109.2</v>
      </c>
      <c r="G107" s="66">
        <f aca="true" t="shared" si="57" ref="G107:M107">G108</f>
        <v>0</v>
      </c>
      <c r="H107" s="66">
        <f t="shared" si="57"/>
        <v>0</v>
      </c>
      <c r="I107" s="66">
        <f t="shared" si="57"/>
        <v>0</v>
      </c>
      <c r="J107" s="66">
        <f t="shared" si="57"/>
        <v>0</v>
      </c>
      <c r="K107" s="66">
        <f t="shared" si="57"/>
        <v>113.8</v>
      </c>
      <c r="L107" s="66">
        <f t="shared" si="57"/>
        <v>140.4</v>
      </c>
      <c r="M107" s="66">
        <f t="shared" si="57"/>
        <v>140.4</v>
      </c>
    </row>
    <row r="108" spans="1:13" s="13" customFormat="1" ht="47.25" customHeight="1" thickBot="1">
      <c r="A108" s="21"/>
      <c r="B108" s="58" t="s">
        <v>117</v>
      </c>
      <c r="C108" s="75" t="s">
        <v>6</v>
      </c>
      <c r="D108" s="85">
        <v>9910000002</v>
      </c>
      <c r="E108" s="75">
        <v>100</v>
      </c>
      <c r="F108" s="66">
        <v>109.2</v>
      </c>
      <c r="G108" s="66">
        <f>G109</f>
        <v>0</v>
      </c>
      <c r="H108" s="66">
        <f>H109</f>
        <v>0</v>
      </c>
      <c r="I108" s="66">
        <f>I109</f>
        <v>0</v>
      </c>
      <c r="J108" s="66">
        <f>J109</f>
        <v>0</v>
      </c>
      <c r="K108" s="66">
        <v>113.8</v>
      </c>
      <c r="L108" s="66">
        <v>140.4</v>
      </c>
      <c r="M108" s="66">
        <v>140.4</v>
      </c>
    </row>
    <row r="109" spans="1:13" s="13" customFormat="1" ht="26.25" thickBot="1">
      <c r="A109" s="21"/>
      <c r="B109" s="57" t="s">
        <v>157</v>
      </c>
      <c r="C109" s="75" t="s">
        <v>6</v>
      </c>
      <c r="D109" s="85">
        <v>9910000003</v>
      </c>
      <c r="E109" s="75"/>
      <c r="F109" s="66">
        <f>F110+F111+F112</f>
        <v>2294.8</v>
      </c>
      <c r="G109" s="66">
        <f aca="true" t="shared" si="58" ref="G109:M109">G110+G111+G112</f>
        <v>0</v>
      </c>
      <c r="H109" s="66">
        <f t="shared" si="58"/>
        <v>0</v>
      </c>
      <c r="I109" s="66">
        <f t="shared" si="58"/>
        <v>0</v>
      </c>
      <c r="J109" s="66">
        <f t="shared" si="58"/>
        <v>0</v>
      </c>
      <c r="K109" s="66">
        <f t="shared" si="58"/>
        <v>2500.2</v>
      </c>
      <c r="L109" s="66">
        <f t="shared" si="58"/>
        <v>2559.7</v>
      </c>
      <c r="M109" s="66">
        <f t="shared" si="58"/>
        <v>2624</v>
      </c>
    </row>
    <row r="110" spans="1:13" s="13" customFormat="1" ht="39" thickBot="1">
      <c r="A110" s="21"/>
      <c r="B110" s="58" t="s">
        <v>117</v>
      </c>
      <c r="C110" s="75" t="s">
        <v>6</v>
      </c>
      <c r="D110" s="85">
        <v>9910000003</v>
      </c>
      <c r="E110" s="75">
        <v>100</v>
      </c>
      <c r="F110" s="66">
        <v>932.6</v>
      </c>
      <c r="G110" s="66"/>
      <c r="H110" s="66"/>
      <c r="I110" s="66"/>
      <c r="J110" s="66"/>
      <c r="K110" s="67">
        <v>972.1</v>
      </c>
      <c r="L110" s="67">
        <v>972.1</v>
      </c>
      <c r="M110" s="67">
        <v>972.1</v>
      </c>
    </row>
    <row r="111" spans="1:13" s="13" customFormat="1" ht="12.75">
      <c r="A111" s="21"/>
      <c r="B111" s="86" t="s">
        <v>119</v>
      </c>
      <c r="C111" s="75" t="s">
        <v>6</v>
      </c>
      <c r="D111" s="85">
        <v>9910000003</v>
      </c>
      <c r="E111" s="75">
        <v>200</v>
      </c>
      <c r="F111" s="66">
        <v>1341.2</v>
      </c>
      <c r="G111" s="66"/>
      <c r="H111" s="66"/>
      <c r="I111" s="66"/>
      <c r="J111" s="66"/>
      <c r="K111" s="67">
        <v>1515.5</v>
      </c>
      <c r="L111" s="67">
        <v>1574.5</v>
      </c>
      <c r="M111" s="67">
        <v>1638.3</v>
      </c>
    </row>
    <row r="112" spans="1:13" s="13" customFormat="1" ht="13.5" thickBot="1">
      <c r="A112" s="21"/>
      <c r="B112" s="86" t="s">
        <v>120</v>
      </c>
      <c r="C112" s="75" t="s">
        <v>6</v>
      </c>
      <c r="D112" s="85">
        <v>9910000003</v>
      </c>
      <c r="E112" s="75">
        <v>800</v>
      </c>
      <c r="F112" s="66">
        <v>21</v>
      </c>
      <c r="G112" s="66"/>
      <c r="H112" s="66"/>
      <c r="I112" s="66"/>
      <c r="J112" s="66"/>
      <c r="K112" s="67">
        <v>12.6</v>
      </c>
      <c r="L112" s="67">
        <v>13.1</v>
      </c>
      <c r="M112" s="67">
        <v>13.6</v>
      </c>
    </row>
    <row r="113" spans="1:13" s="13" customFormat="1" ht="26.25" thickBot="1">
      <c r="A113" s="21"/>
      <c r="B113" s="78" t="s">
        <v>158</v>
      </c>
      <c r="C113" s="75" t="s">
        <v>6</v>
      </c>
      <c r="D113" s="85">
        <v>9920000023</v>
      </c>
      <c r="E113" s="75"/>
      <c r="F113" s="66">
        <f>F114</f>
        <v>84</v>
      </c>
      <c r="G113" s="66">
        <f aca="true" t="shared" si="59" ref="G113:M113">G114</f>
        <v>0</v>
      </c>
      <c r="H113" s="66">
        <f t="shared" si="59"/>
        <v>0</v>
      </c>
      <c r="I113" s="66">
        <f t="shared" si="59"/>
        <v>0</v>
      </c>
      <c r="J113" s="66">
        <f t="shared" si="59"/>
        <v>0</v>
      </c>
      <c r="K113" s="66">
        <f t="shared" si="59"/>
        <v>84</v>
      </c>
      <c r="L113" s="66">
        <f t="shared" si="59"/>
        <v>84</v>
      </c>
      <c r="M113" s="66">
        <f t="shared" si="59"/>
        <v>84</v>
      </c>
    </row>
    <row r="114" spans="1:13" s="13" customFormat="1" ht="12.75">
      <c r="A114" s="21"/>
      <c r="B114" s="86" t="s">
        <v>120</v>
      </c>
      <c r="C114" s="75" t="s">
        <v>6</v>
      </c>
      <c r="D114" s="85">
        <v>9920000023</v>
      </c>
      <c r="E114" s="75">
        <v>800</v>
      </c>
      <c r="F114" s="66">
        <v>84</v>
      </c>
      <c r="G114" s="66"/>
      <c r="H114" s="66"/>
      <c r="I114" s="66"/>
      <c r="J114" s="66"/>
      <c r="K114" s="67">
        <v>84</v>
      </c>
      <c r="L114" s="67">
        <v>84</v>
      </c>
      <c r="M114" s="67">
        <v>84</v>
      </c>
    </row>
    <row r="115" spans="1:13" s="13" customFormat="1" ht="38.25">
      <c r="A115" s="21"/>
      <c r="B115" s="81" t="s">
        <v>162</v>
      </c>
      <c r="C115" s="75" t="s">
        <v>6</v>
      </c>
      <c r="D115" s="85">
        <v>9920000038</v>
      </c>
      <c r="E115" s="75"/>
      <c r="F115" s="66">
        <f>F116</f>
        <v>200</v>
      </c>
      <c r="G115" s="66"/>
      <c r="H115" s="66"/>
      <c r="I115" s="66"/>
      <c r="J115" s="66"/>
      <c r="K115" s="67"/>
      <c r="L115" s="67"/>
      <c r="M115" s="67"/>
    </row>
    <row r="116" spans="1:13" s="13" customFormat="1" ht="12.75">
      <c r="A116" s="21"/>
      <c r="B116" s="86" t="s">
        <v>119</v>
      </c>
      <c r="C116" s="75" t="s">
        <v>6</v>
      </c>
      <c r="D116" s="85">
        <v>9920000038</v>
      </c>
      <c r="E116" s="75">
        <v>200</v>
      </c>
      <c r="F116" s="66">
        <v>200</v>
      </c>
      <c r="G116" s="66"/>
      <c r="H116" s="66"/>
      <c r="I116" s="66"/>
      <c r="J116" s="66"/>
      <c r="K116" s="67"/>
      <c r="L116" s="67"/>
      <c r="M116" s="67"/>
    </row>
    <row r="117" spans="1:13" ht="33" customHeight="1">
      <c r="A117" s="22" t="s">
        <v>101</v>
      </c>
      <c r="B117" s="97" t="s">
        <v>49</v>
      </c>
      <c r="C117" s="74"/>
      <c r="D117" s="74"/>
      <c r="E117" s="64"/>
      <c r="F117" s="68">
        <f>F118</f>
        <v>0</v>
      </c>
      <c r="G117" s="68"/>
      <c r="H117" s="68"/>
      <c r="I117" s="68"/>
      <c r="J117" s="68"/>
      <c r="K117" s="69">
        <f aca="true" t="shared" si="60" ref="K117:M118">K118</f>
        <v>2000</v>
      </c>
      <c r="L117" s="68">
        <f t="shared" si="60"/>
        <v>0</v>
      </c>
      <c r="M117" s="68">
        <f t="shared" si="60"/>
        <v>0</v>
      </c>
    </row>
    <row r="118" spans="1:13" ht="15" customHeight="1">
      <c r="A118" s="21" t="s">
        <v>102</v>
      </c>
      <c r="B118" s="10" t="s">
        <v>24</v>
      </c>
      <c r="C118" s="74" t="s">
        <v>26</v>
      </c>
      <c r="D118" s="74"/>
      <c r="E118" s="64"/>
      <c r="F118" s="68">
        <f>F119</f>
        <v>0</v>
      </c>
      <c r="G118" s="66"/>
      <c r="H118" s="66"/>
      <c r="I118" s="66"/>
      <c r="J118" s="66"/>
      <c r="K118" s="69">
        <f t="shared" si="60"/>
        <v>2000</v>
      </c>
      <c r="L118" s="68">
        <f t="shared" si="60"/>
        <v>0</v>
      </c>
      <c r="M118" s="68">
        <f t="shared" si="60"/>
        <v>0</v>
      </c>
    </row>
    <row r="119" spans="1:13" s="13" customFormat="1" ht="15" customHeight="1">
      <c r="A119" s="21" t="s">
        <v>103</v>
      </c>
      <c r="B119" s="11" t="s">
        <v>47</v>
      </c>
      <c r="C119" s="75" t="s">
        <v>48</v>
      </c>
      <c r="D119" s="75"/>
      <c r="E119" s="62"/>
      <c r="F119" s="66">
        <v>0</v>
      </c>
      <c r="G119" s="70"/>
      <c r="H119" s="70"/>
      <c r="I119" s="70"/>
      <c r="J119" s="70"/>
      <c r="K119" s="66">
        <v>2000</v>
      </c>
      <c r="L119" s="66"/>
      <c r="M119" s="66">
        <v>0</v>
      </c>
    </row>
    <row r="120" spans="1:18" ht="15" customHeight="1">
      <c r="A120" s="22" t="s">
        <v>73</v>
      </c>
      <c r="B120" s="9" t="s">
        <v>2</v>
      </c>
      <c r="C120" s="75"/>
      <c r="D120" s="75"/>
      <c r="E120" s="62"/>
      <c r="F120" s="68">
        <f aca="true" t="shared" si="61" ref="F120:M120">F13+F101+F117</f>
        <v>143827.70000000004</v>
      </c>
      <c r="G120" s="68">
        <f t="shared" si="61"/>
        <v>0</v>
      </c>
      <c r="H120" s="68">
        <f t="shared" si="61"/>
        <v>0</v>
      </c>
      <c r="I120" s="68">
        <f t="shared" si="61"/>
        <v>0</v>
      </c>
      <c r="J120" s="68">
        <f t="shared" si="61"/>
        <v>0</v>
      </c>
      <c r="K120" s="68">
        <f t="shared" si="61"/>
        <v>114470.80000000002</v>
      </c>
      <c r="L120" s="68">
        <f t="shared" si="61"/>
        <v>110771.73</v>
      </c>
      <c r="M120" s="68">
        <f t="shared" si="61"/>
        <v>112834.76</v>
      </c>
      <c r="O120" s="56"/>
      <c r="P120" s="92"/>
      <c r="Q120" s="92"/>
      <c r="R120" s="92"/>
    </row>
    <row r="121" spans="1:13" ht="15" customHeight="1">
      <c r="A121" s="22" t="s">
        <v>104</v>
      </c>
      <c r="B121" s="9" t="s">
        <v>18</v>
      </c>
      <c r="C121" s="75"/>
      <c r="D121" s="75"/>
      <c r="E121" s="62"/>
      <c r="F121" s="68">
        <f aca="true" t="shared" si="62" ref="F121:M121">F7-F120</f>
        <v>-39973.600000000035</v>
      </c>
      <c r="G121" s="71">
        <f t="shared" si="62"/>
        <v>0</v>
      </c>
      <c r="H121" s="71">
        <f t="shared" si="62"/>
        <v>0</v>
      </c>
      <c r="I121" s="71">
        <f t="shared" si="62"/>
        <v>0</v>
      </c>
      <c r="J121" s="71">
        <f t="shared" si="62"/>
        <v>0</v>
      </c>
      <c r="K121" s="68">
        <f t="shared" si="62"/>
        <v>-9077.400000000023</v>
      </c>
      <c r="L121" s="68">
        <f t="shared" si="62"/>
        <v>-1473.229999999996</v>
      </c>
      <c r="M121" s="68">
        <f t="shared" si="62"/>
        <v>-1022.9599999999919</v>
      </c>
    </row>
    <row r="122" spans="1:13" ht="37.5" customHeight="1">
      <c r="A122" s="22" t="s">
        <v>105</v>
      </c>
      <c r="B122" s="10" t="s">
        <v>19</v>
      </c>
      <c r="C122" s="75"/>
      <c r="D122" s="75"/>
      <c r="E122" s="62"/>
      <c r="F122" s="68">
        <v>0</v>
      </c>
      <c r="G122" s="68"/>
      <c r="H122" s="68"/>
      <c r="I122" s="68"/>
      <c r="J122" s="68"/>
      <c r="K122" s="68">
        <v>0</v>
      </c>
      <c r="L122" s="68">
        <v>0</v>
      </c>
      <c r="M122" s="68">
        <v>0</v>
      </c>
    </row>
    <row r="123" spans="1:13" ht="15" customHeight="1">
      <c r="A123" s="22" t="s">
        <v>106</v>
      </c>
      <c r="B123" s="9" t="s">
        <v>20</v>
      </c>
      <c r="C123" s="75"/>
      <c r="D123" s="75"/>
      <c r="E123" s="62"/>
      <c r="F123" s="68">
        <f aca="true" t="shared" si="63" ref="F123:M123">F87+F90</f>
        <v>8371.5</v>
      </c>
      <c r="G123" s="68">
        <f t="shared" si="63"/>
        <v>0</v>
      </c>
      <c r="H123" s="68">
        <f t="shared" si="63"/>
        <v>0</v>
      </c>
      <c r="I123" s="68">
        <f t="shared" si="63"/>
        <v>0</v>
      </c>
      <c r="J123" s="68">
        <f t="shared" si="63"/>
        <v>0</v>
      </c>
      <c r="K123" s="68">
        <f t="shared" si="63"/>
        <v>8687.5</v>
      </c>
      <c r="L123" s="68">
        <f t="shared" si="63"/>
        <v>9549.6</v>
      </c>
      <c r="M123" s="68">
        <f t="shared" si="63"/>
        <v>9874.7</v>
      </c>
    </row>
    <row r="124" spans="1:13" ht="15" customHeight="1">
      <c r="A124" s="22" t="s">
        <v>107</v>
      </c>
      <c r="B124" s="9" t="s">
        <v>21</v>
      </c>
      <c r="C124" s="75"/>
      <c r="D124" s="75"/>
      <c r="E124" s="62"/>
      <c r="F124" s="68">
        <v>0</v>
      </c>
      <c r="G124" s="68"/>
      <c r="H124" s="68"/>
      <c r="I124" s="68"/>
      <c r="J124" s="68"/>
      <c r="K124" s="68">
        <v>0</v>
      </c>
      <c r="L124" s="68">
        <v>0</v>
      </c>
      <c r="M124" s="68">
        <v>0</v>
      </c>
    </row>
    <row r="125" spans="1:13" ht="15" customHeight="1">
      <c r="A125" s="22" t="s">
        <v>108</v>
      </c>
      <c r="B125" s="9" t="s">
        <v>22</v>
      </c>
      <c r="C125" s="75"/>
      <c r="D125" s="75"/>
      <c r="E125" s="62"/>
      <c r="F125" s="68">
        <f aca="true" t="shared" si="64" ref="F125:K125">F121</f>
        <v>-39973.600000000035</v>
      </c>
      <c r="G125" s="68">
        <f t="shared" si="64"/>
        <v>0</v>
      </c>
      <c r="H125" s="68">
        <f t="shared" si="64"/>
        <v>0</v>
      </c>
      <c r="I125" s="68">
        <f t="shared" si="64"/>
        <v>0</v>
      </c>
      <c r="J125" s="68">
        <f t="shared" si="64"/>
        <v>0</v>
      </c>
      <c r="K125" s="68">
        <f t="shared" si="64"/>
        <v>-9077.400000000023</v>
      </c>
      <c r="L125" s="68">
        <f>L121</f>
        <v>-1473.229999999996</v>
      </c>
      <c r="M125" s="68">
        <f>M121</f>
        <v>-1022.9599999999919</v>
      </c>
    </row>
    <row r="126" spans="1:13" ht="15" customHeight="1">
      <c r="A126" s="21"/>
      <c r="B126" s="12"/>
      <c r="C126" s="65"/>
      <c r="D126" s="65"/>
      <c r="E126" s="59"/>
      <c r="F126" s="49"/>
      <c r="G126" s="35"/>
      <c r="H126" s="35"/>
      <c r="I126" s="35"/>
      <c r="J126" s="35"/>
      <c r="K126" s="49"/>
      <c r="L126" s="49"/>
      <c r="M126" s="49"/>
    </row>
    <row r="127" spans="1:13" s="5" customFormat="1" ht="25.5">
      <c r="A127" s="22" t="s">
        <v>108</v>
      </c>
      <c r="B127" s="8" t="s">
        <v>111</v>
      </c>
      <c r="C127" s="65"/>
      <c r="D127" s="65"/>
      <c r="E127" s="59"/>
      <c r="F127" s="49"/>
      <c r="G127" s="35"/>
      <c r="H127" s="35"/>
      <c r="I127" s="35"/>
      <c r="J127" s="35"/>
      <c r="K127" s="49"/>
      <c r="L127" s="49"/>
      <c r="M127" s="49"/>
    </row>
    <row r="128" spans="1:13" ht="12.75">
      <c r="A128" s="30"/>
      <c r="B128" s="27"/>
      <c r="C128" s="17"/>
      <c r="D128" s="17"/>
      <c r="E128" s="17"/>
      <c r="F128" s="44"/>
      <c r="G128" s="25"/>
      <c r="H128" s="25"/>
      <c r="I128" s="25"/>
      <c r="J128" s="25"/>
      <c r="K128" s="44"/>
      <c r="L128" s="44"/>
      <c r="M128" s="44"/>
    </row>
  </sheetData>
  <sheetProtection/>
  <mergeCells count="6">
    <mergeCell ref="A3:M3"/>
    <mergeCell ref="A5:A6"/>
    <mergeCell ref="B5:B6"/>
    <mergeCell ref="C5:C6"/>
    <mergeCell ref="L5:M5"/>
    <mergeCell ref="K2:M2"/>
  </mergeCells>
  <printOptions/>
  <pageMargins left="0.25" right="0.25" top="0.75" bottom="0.75" header="0.3" footer="0.3"/>
  <pageSetup horizontalDpi="600" verticalDpi="600" orientation="landscape" paperSize="9" scale="8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2018-10-22T06:03:09Z</cp:lastPrinted>
  <dcterms:created xsi:type="dcterms:W3CDTF">2001-12-26T13:25:46Z</dcterms:created>
  <dcterms:modified xsi:type="dcterms:W3CDTF">2018-11-27T07:57:37Z</dcterms:modified>
  <cp:category/>
  <cp:version/>
  <cp:contentType/>
  <cp:contentStatus/>
</cp:coreProperties>
</file>