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доходы местного бюджета" sheetId="1" r:id="rId1"/>
    <sheet name="Отчет о численности" sheetId="2" r:id="rId2"/>
    <sheet name="Расходы 3 квартал 2020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<sst xmlns="http://schemas.openxmlformats.org/spreadsheetml/2006/main" count="639" uniqueCount="321">
  <si>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</si>
  <si>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</si>
  <si>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</si>
  <si>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</si>
  <si>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</si>
  <si>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Налог, взимаемый в связи с применением упрощенной системы налогообложения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</si>
  <si>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</si>
  <si>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</si>
  <si>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</si>
  <si>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</si>
  <si>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</si>
  <si>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</si>
  <si>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</si>
  <si>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</si>
  <si>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</si>
  <si>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</si>
  <si>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</si>
  <si>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</si>
  <si>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</si>
  <si>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</si>
  <si>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</si>
  <si>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</si>
  <si>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</si>
  <si>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</si>
  <si>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</si>
  <si>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</si>
  <si>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</si>
  <si>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</si>
  <si>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</si>
  <si>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</si>
  <si>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</si>
  <si>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</si>
  <si>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</si>
  <si>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</si>
  <si>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</si>
  <si>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</si>
  <si>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</si>
  <si>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</si>
  <si>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</si>
  <si>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</si>
  <si>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</si>
  <si>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</si>
  <si>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</si>
  <si>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</si>
  <si>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907 2 02 03027 03 0000 151 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</si>
  <si>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</si>
  <si>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</si>
  <si>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</si>
  <si>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</si>
  <si>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</si>
  <si>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</si>
  <si>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</si>
  <si>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</si>
  <si>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</si>
  <si>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</si>
  <si>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</si>
  <si>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</si>
  <si>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</si>
  <si>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</si>
  <si>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</si>
  <si>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</si>
  <si>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</si>
  <si>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</si>
  <si>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</si>
  <si>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</si>
  <si>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</si>
  <si>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</si>
  <si>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</si>
  <si>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</si>
  <si>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</si>
  <si>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</si>
  <si>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</si>
  <si>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</si>
  <si>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</si>
  <si>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</si>
  <si>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</si>
  <si>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</si>
  <si>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</si>
  <si>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</si>
  <si>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</si>
  <si>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</si>
  <si>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</si>
  <si>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</si>
  <si>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</si>
  <si>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</si>
  <si>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</si>
  <si>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</si>
  <si>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</si>
  <si>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</si>
  <si>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</si>
  <si>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</si>
  <si>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</si>
  <si>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</si>
  <si>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</si>
  <si>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</si>
  <si>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</si>
  <si>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</si>
  <si>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</si>
  <si>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</si>
  <si>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</si>
  <si>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</si>
  <si>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</si>
  <si>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</si>
  <si>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</si>
  <si>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</si>
  <si>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</si>
  <si>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</si>
  <si>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</si>
  <si>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</si>
  <si>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</si>
  <si>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</si>
  <si>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</si>
  <si>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</si>
  <si>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</si>
  <si>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</si>
  <si>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</si>
  <si>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</si>
  <si>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</si>
  <si>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</si>
  <si>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</si>
  <si>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</si>
  <si>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</si>
  <si>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</si>
  <si>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</si>
  <si>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</si>
  <si>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</si>
  <si>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</si>
  <si>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</si>
  <si>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</si>
  <si>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</si>
  <si>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</si>
  <si>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</si>
  <si>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</si>
  <si>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</si>
  <si>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</si>
  <si>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</si>
  <si>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</si>
  <si>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</si>
  <si>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</si>
  <si>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</si>
  <si>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</si>
  <si>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</si>
  <si>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</si>
  <si>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</si>
  <si>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</si>
  <si>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</si>
  <si>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</si>
  <si>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</si>
  <si>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</si>
  <si>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</si>
  <si>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</si>
  <si>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</si>
  <si>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</si>
  <si>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</si>
  <si>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</si>
  <si>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</si>
  <si>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</si>
  <si>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</si>
  <si>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</si>
  <si>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</si>
  <si>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</si>
  <si>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</si>
  <si>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</si>
  <si>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</si>
  <si>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</si>
  <si>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</si>
  <si>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</si>
  <si>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</si>
  <si>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</si>
  <si>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</si>
  <si>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</si>
  <si>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</si>
  <si>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</si>
  <si>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</si>
  <si>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</si>
  <si>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</si>
  <si>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</si>
  <si>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</si>
  <si>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</si>
  <si>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</si>
  <si>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</si>
  <si>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</si>
  <si>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</si>
  <si>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</si>
  <si>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</si>
  <si>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</si>
  <si>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</si>
  <si>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</si>
  <si>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</si>
  <si>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</si>
  <si>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</si>
  <si>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</si>
  <si>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</si>
  <si>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</si>
  <si>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</si>
  <si>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</si>
  <si>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</si>
  <si>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</si>
  <si>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</si>
  <si>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</si>
  <si>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</si>
  <si>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</si>
  <si>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</si>
  <si>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</si>
  <si>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</si>
  <si>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</si>
  <si>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</si>
  <si>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</si>
  <si>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</si>
  <si>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</si>
  <si>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</si>
  <si>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</si>
  <si>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</si>
  <si>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</si>
  <si>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</si>
  <si>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</si>
  <si>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</si>
  <si>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</si>
  <si>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</si>
  <si>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</si>
  <si>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</si>
  <si>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</si>
  <si>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</si>
  <si>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</si>
  <si>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</si>
  <si>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</si>
  <si>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</si>
  <si>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</si>
  <si>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</si>
  <si>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</si>
  <si>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</si>
  <si>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</si>
  <si>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Штрафы, предусмотренные статьями 12 - 37-1, 44 Закона Санкт-Петербурга от 12.05.2010 N 273-70 "Об административных правонарушениях в Санкт-Петербурге"</t>
  </si>
  <si>
    <t>806 1 16 02010 02 0100 140</t>
  </si>
  <si>
    <t>807 1 16 02010 02 0100 140</t>
  </si>
  <si>
    <t>815 1 16 02010 02 0100 140</t>
  </si>
  <si>
    <t>824 1 16 02010 02 0100 140</t>
  </si>
  <si>
    <t>847 1 16 02010 02 0100 140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</si>
  <si>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</si>
  <si>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</si>
  <si>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</si>
  <si>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</si>
  <si>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</si>
  <si>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</si>
  <si>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</si>
  <si>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</si>
  <si>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</si>
  <si>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 xml:space="preserve"> 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</si>
  <si>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</si>
  <si>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806 1 16 10123 01 0000 140</t>
  </si>
  <si>
    <t>807 1 16 10123 01 0000 140</t>
  </si>
  <si>
    <t>847 1 16 10123 01 0000 140</t>
  </si>
  <si>
    <t>153 1 16 10123 01 0000 140</t>
  </si>
  <si>
    <t>161 1 16 10123 01 0000 140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</si>
  <si>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</si>
  <si>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</si>
  <si>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</si>
  <si>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</si>
  <si>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</si>
  <si>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</si>
  <si>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</si>
  <si>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</si>
  <si>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</si>
  <si>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</si>
  <si>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</si>
  <si>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</si>
  <si>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</si>
  <si>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</si>
  <si>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0804</t>
  </si>
  <si>
    <t>Расходы на содержание заместителя главы муниципального образования</t>
  </si>
  <si>
    <t>9910000006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</si>
  <si>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</si>
  <si>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9920000041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</si>
  <si>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</si>
  <si>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</si>
  <si>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</si>
  <si>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</si>
  <si>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</si>
  <si>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</si>
  <si>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9920000045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</si>
  <si>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</si>
  <si>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</si>
  <si>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</si>
  <si>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</si>
  <si>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</si>
  <si>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</si>
  <si>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</si>
  <si>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</si>
  <si>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</si>
  <si>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</si>
  <si>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</si>
  <si>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</si>
  <si>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</si>
  <si>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0709</t>
  </si>
  <si>
    <t>9920000028</t>
  </si>
  <si>
    <t>9920000029</t>
  </si>
  <si>
    <t>9920000030</t>
  </si>
  <si>
    <t>9920000031</t>
  </si>
  <si>
    <t>9920000032</t>
  </si>
  <si>
    <t>9920000033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</si>
  <si>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</si>
  <si>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</si>
  <si>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</si>
  <si>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</si>
  <si>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</si>
  <si>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</si>
  <si>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000 1 16 02010 02 0000 140</t>
  </si>
  <si>
    <t>Штрафы за административные правонарушения в области благоустройства, предусмотренные главой 4 Закона Санкт-Петербурга  «Об административных правонарушениях в Санкт-Петербурге»</t>
  </si>
  <si>
    <t>Дотации бюджетам системы Российской Федерации и муниципальных образований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</si>
  <si>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</si>
  <si>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</si>
  <si>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000 2 02 10000 00 0000 150</t>
  </si>
  <si>
    <t>000 2 02 19999 00 0000 150</t>
  </si>
  <si>
    <t>907 2 02 19999 03 0000 150</t>
  </si>
  <si>
    <t>Отчет об исполнении местного бюджета муниципального образования муниципальный округ №7 за 2 квартал  2020 года</t>
  </si>
  <si>
    <t>825 1 16 02010 02 0100 140</t>
  </si>
  <si>
    <t xml:space="preserve">Отчет об исполнении  местного бюджета муниципального образования муниципальный округ №7  за 3 квартал  2020 г. </t>
  </si>
  <si>
    <t xml:space="preserve">Отчет об исполнении  местного бюджета муниципального образования муниципальный округ №7  за  3 квартал 2020г. </t>
  </si>
  <si>
    <t>5. Отчет о расходовании средств резервного фонда местной администрации за 3 квартал  2020 года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</si>
  <si>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3 квартал  2020 года</t>
  </si>
  <si>
    <t>Выполнено на 01.10.2020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</si>
</sst>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_р_._-;\-* #,##0_р_._-;_-* &quot;-&quot;??_р_._-;_-@_-"/>
    <numFmt numFmtId="182" formatCode="0.00;[Red]0.00"/>
    <numFmt numFmtId="183" formatCode="0.0"/>
    <numFmt numFmtId="184" formatCode="0.0%"/>
    <numFmt numFmtId="18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3" fontId="9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18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5" fontId="9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4" fillId="0" borderId="0" xfId="0" applyNumberFormat="1" applyFont="1" applyAlignment="1">
      <alignment/>
    </xf>
    <xf numFmtId="18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1" fontId="9" fillId="32" borderId="10" xfId="0" applyNumberFormat="1" applyFont="1" applyFill="1" applyBorder="1" applyAlignment="1">
      <alignment horizontal="center"/>
    </xf>
    <xf numFmtId="174" fontId="54" fillId="0" borderId="10" xfId="0" applyNumberFormat="1" applyFont="1" applyBorder="1" applyAlignment="1">
      <alignment horizontal="left" wrapText="1"/>
    </xf>
    <xf numFmtId="174" fontId="8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90" zoomScaleNormal="90" zoomScalePageLayoutView="0" workbookViewId="0" topLeftCell="A1">
      <selection activeCell="A93" sqref="A93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31" t="s">
        <v>316</v>
      </c>
      <c r="B1" s="131"/>
      <c r="C1" s="131"/>
      <c r="D1" s="131"/>
      <c r="E1" s="131"/>
    </row>
    <row r="2" spans="1:8" ht="15.75" customHeight="1">
      <c r="A2" s="131" t="s">
        <v>178</v>
      </c>
      <c r="B2" s="131"/>
      <c r="C2" s="131"/>
      <c r="D2" s="131"/>
      <c r="E2" s="131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158</v>
      </c>
      <c r="D3" s="68" t="s">
        <v>159</v>
      </c>
      <c r="E3" s="69" t="s">
        <v>45</v>
      </c>
      <c r="F3" s="3"/>
      <c r="G3" s="3"/>
      <c r="H3" s="3"/>
    </row>
    <row r="4" spans="1:8" ht="16.5" customHeight="1">
      <c r="A4" s="70" t="s">
        <v>2</v>
      </c>
      <c r="B4" s="10"/>
      <c r="C4" s="101">
        <f>C5+C53</f>
        <v>81391.4</v>
      </c>
      <c r="D4" s="101">
        <f>D5+D58</f>
        <v>65070.59999999999</v>
      </c>
      <c r="E4" s="63">
        <f>D4/C4%</f>
        <v>79.94775860840333</v>
      </c>
      <c r="F4" s="3"/>
      <c r="G4" s="3"/>
      <c r="H4" s="3"/>
    </row>
    <row r="5" spans="1:8" ht="12.75">
      <c r="A5" s="23" t="s">
        <v>20</v>
      </c>
      <c r="B5" s="24" t="s">
        <v>3</v>
      </c>
      <c r="C5" s="102">
        <f>C6+C26+C21+C50</f>
        <v>61454.4</v>
      </c>
      <c r="D5" s="102">
        <f>D6+D26+D21+D50</f>
        <v>54125.59999999999</v>
      </c>
      <c r="E5" s="63">
        <f aca="true" t="shared" si="0" ref="E5:E65">D5/C5%</f>
        <v>88.0744096435731</v>
      </c>
      <c r="F5" s="3"/>
      <c r="G5" s="3"/>
      <c r="H5" s="3"/>
    </row>
    <row r="6" spans="1:8" ht="12.75">
      <c r="A6" s="23" t="s">
        <v>21</v>
      </c>
      <c r="B6" s="24" t="s">
        <v>4</v>
      </c>
      <c r="C6" s="102">
        <f>C7+C16+C19</f>
        <v>52382.8</v>
      </c>
      <c r="D6" s="102">
        <f>D7+D16+D19</f>
        <v>44613.2</v>
      </c>
      <c r="E6" s="63">
        <f t="shared" si="0"/>
        <v>85.16765045014776</v>
      </c>
      <c r="F6" s="3"/>
      <c r="G6" s="3"/>
      <c r="H6" s="3"/>
    </row>
    <row r="7" spans="1:8" ht="12.75">
      <c r="A7" s="59" t="s">
        <v>5</v>
      </c>
      <c r="B7" s="24" t="s">
        <v>46</v>
      </c>
      <c r="C7" s="102">
        <f>C8+C11+C14+C15</f>
        <v>29000.4</v>
      </c>
      <c r="D7" s="102">
        <f>D8+D11+D14+D15</f>
        <v>28280.399999999998</v>
      </c>
      <c r="E7" s="63">
        <f t="shared" si="0"/>
        <v>97.51727562378449</v>
      </c>
      <c r="F7" s="3"/>
      <c r="G7" s="3"/>
      <c r="H7" s="3"/>
    </row>
    <row r="8" spans="1:8" ht="14.25" customHeight="1">
      <c r="A8" s="33" t="s">
        <v>19</v>
      </c>
      <c r="B8" s="34" t="s">
        <v>124</v>
      </c>
      <c r="C8" s="103">
        <f>C9+C10</f>
        <v>16747.5</v>
      </c>
      <c r="D8" s="103">
        <f>D9+D10</f>
        <v>16967.6</v>
      </c>
      <c r="E8" s="63">
        <f t="shared" si="0"/>
        <v>101.31422600388117</v>
      </c>
      <c r="F8" s="3"/>
      <c r="G8" s="3"/>
      <c r="H8" s="3"/>
    </row>
    <row r="9" spans="1:8" ht="14.25" customHeight="1">
      <c r="A9" s="33" t="s">
        <v>19</v>
      </c>
      <c r="B9" s="34" t="s">
        <v>25</v>
      </c>
      <c r="C9" s="103">
        <v>16737.5</v>
      </c>
      <c r="D9" s="99">
        <v>16963.8</v>
      </c>
      <c r="E9" s="63">
        <f t="shared" si="0"/>
        <v>101.35205377147125</v>
      </c>
      <c r="F9" s="3"/>
      <c r="G9" s="3"/>
      <c r="H9" s="3"/>
    </row>
    <row r="10" spans="1:8" ht="15" customHeight="1">
      <c r="A10" s="33" t="s">
        <v>22</v>
      </c>
      <c r="B10" s="34" t="s">
        <v>26</v>
      </c>
      <c r="C10" s="103">
        <v>10</v>
      </c>
      <c r="D10" s="99">
        <v>3.8</v>
      </c>
      <c r="E10" s="63">
        <f t="shared" si="0"/>
        <v>37.99999999999999</v>
      </c>
      <c r="F10" s="3"/>
      <c r="G10" s="3"/>
      <c r="H10" s="3"/>
    </row>
    <row r="11" spans="1:8" ht="12.75" customHeight="1">
      <c r="A11" s="33" t="s">
        <v>18</v>
      </c>
      <c r="B11" s="34" t="s">
        <v>125</v>
      </c>
      <c r="C11" s="103">
        <f>C12+C13</f>
        <v>12252.9</v>
      </c>
      <c r="D11" s="103">
        <f>D12+D13</f>
        <v>11302.1</v>
      </c>
      <c r="E11" s="63">
        <f t="shared" si="0"/>
        <v>92.24020435978422</v>
      </c>
      <c r="F11" s="3"/>
      <c r="G11" s="3"/>
      <c r="H11" s="3"/>
    </row>
    <row r="12" spans="1:8" ht="15.75" customHeight="1">
      <c r="A12" s="33" t="s">
        <v>18</v>
      </c>
      <c r="B12" s="34" t="s">
        <v>27</v>
      </c>
      <c r="C12" s="103">
        <v>12242.9</v>
      </c>
      <c r="D12" s="99">
        <v>11302.1</v>
      </c>
      <c r="E12" s="63">
        <f t="shared" si="0"/>
        <v>92.31554615328068</v>
      </c>
      <c r="F12" s="3"/>
      <c r="G12" s="3"/>
      <c r="H12" s="3"/>
    </row>
    <row r="13" spans="1:8" ht="26.25" customHeight="1">
      <c r="A13" s="33" t="s">
        <v>23</v>
      </c>
      <c r="B13" s="34" t="s">
        <v>28</v>
      </c>
      <c r="C13" s="103">
        <v>10</v>
      </c>
      <c r="D13" s="99">
        <v>0</v>
      </c>
      <c r="E13" s="63">
        <f t="shared" si="0"/>
        <v>0</v>
      </c>
      <c r="F13" s="3"/>
      <c r="G13" s="3"/>
      <c r="H13" s="3"/>
    </row>
    <row r="14" spans="1:8" ht="12.75" customHeight="1" hidden="1">
      <c r="A14" s="33" t="s">
        <v>24</v>
      </c>
      <c r="B14" s="34" t="s">
        <v>29</v>
      </c>
      <c r="C14" s="104"/>
      <c r="D14" s="104"/>
      <c r="E14" s="63">
        <v>0</v>
      </c>
      <c r="F14" s="3"/>
      <c r="G14" s="3"/>
      <c r="H14" s="3"/>
    </row>
    <row r="15" spans="1:8" ht="12.75" customHeight="1">
      <c r="A15" s="33" t="s">
        <v>267</v>
      </c>
      <c r="B15" s="34" t="s">
        <v>29</v>
      </c>
      <c r="C15" s="104"/>
      <c r="D15" s="104">
        <v>10.7</v>
      </c>
      <c r="E15" s="63"/>
      <c r="F15" s="3"/>
      <c r="G15" s="3"/>
      <c r="H15" s="3"/>
    </row>
    <row r="16" spans="1:8" ht="14.25" customHeight="1">
      <c r="A16" s="23" t="s">
        <v>30</v>
      </c>
      <c r="B16" s="24" t="s">
        <v>126</v>
      </c>
      <c r="C16" s="105">
        <f>C17+C18</f>
        <v>14095.6</v>
      </c>
      <c r="D16" s="105">
        <f>D17+D18</f>
        <v>10552.9</v>
      </c>
      <c r="E16" s="63">
        <f t="shared" si="0"/>
        <v>74.86662504611367</v>
      </c>
      <c r="F16" s="3"/>
      <c r="G16" s="3"/>
      <c r="H16" s="3"/>
    </row>
    <row r="17" spans="1:8" ht="13.5" customHeight="1">
      <c r="A17" s="30" t="s">
        <v>30</v>
      </c>
      <c r="B17" s="34" t="s">
        <v>31</v>
      </c>
      <c r="C17" s="104">
        <v>14085.6</v>
      </c>
      <c r="D17" s="104">
        <v>10552.8</v>
      </c>
      <c r="E17" s="63">
        <f t="shared" si="0"/>
        <v>74.91906628045663</v>
      </c>
      <c r="F17" s="3"/>
      <c r="G17" s="3"/>
      <c r="H17" s="3"/>
    </row>
    <row r="18" spans="1:8" ht="15" customHeight="1">
      <c r="A18" s="30" t="s">
        <v>33</v>
      </c>
      <c r="B18" s="34" t="s">
        <v>32</v>
      </c>
      <c r="C18" s="104">
        <v>10</v>
      </c>
      <c r="D18" s="104">
        <v>0.1</v>
      </c>
      <c r="E18" s="63">
        <f t="shared" si="0"/>
        <v>1</v>
      </c>
      <c r="F18" s="3"/>
      <c r="G18" s="3"/>
      <c r="H18" s="3"/>
    </row>
    <row r="19" spans="1:8" ht="15" customHeight="1">
      <c r="A19" s="30" t="s">
        <v>121</v>
      </c>
      <c r="B19" s="34" t="s">
        <v>120</v>
      </c>
      <c r="C19" s="104">
        <f>C20</f>
        <v>9286.8</v>
      </c>
      <c r="D19" s="104">
        <f>D20</f>
        <v>5779.9</v>
      </c>
      <c r="E19" s="63">
        <f t="shared" si="0"/>
        <v>62.23779988801309</v>
      </c>
      <c r="F19" s="3"/>
      <c r="G19" s="3"/>
      <c r="H19" s="3"/>
    </row>
    <row r="20" spans="1:8" ht="14.25" customHeight="1">
      <c r="A20" s="30" t="s">
        <v>127</v>
      </c>
      <c r="B20" s="34" t="s">
        <v>122</v>
      </c>
      <c r="C20" s="104">
        <v>9286.8</v>
      </c>
      <c r="D20" s="104">
        <v>5779.9</v>
      </c>
      <c r="E20" s="63">
        <f t="shared" si="0"/>
        <v>62.23779988801309</v>
      </c>
      <c r="F20" s="3"/>
      <c r="G20" s="3"/>
      <c r="H20" s="3"/>
    </row>
    <row r="21" spans="1:5" s="64" customFormat="1" ht="16.5" customHeight="1">
      <c r="A21" s="23" t="s">
        <v>181</v>
      </c>
      <c r="B21" s="24" t="s">
        <v>185</v>
      </c>
      <c r="C21" s="102">
        <f>C22</f>
        <v>695.5</v>
      </c>
      <c r="D21" s="102">
        <f>D22</f>
        <v>140.10000000000002</v>
      </c>
      <c r="E21" s="63">
        <f t="shared" si="0"/>
        <v>20.14378145219267</v>
      </c>
    </row>
    <row r="22" spans="1:8" ht="13.5" customHeight="1">
      <c r="A22" s="30" t="s">
        <v>182</v>
      </c>
      <c r="B22" s="34" t="s">
        <v>186</v>
      </c>
      <c r="C22" s="103">
        <f>C23</f>
        <v>695.5</v>
      </c>
      <c r="D22" s="103">
        <f>D23</f>
        <v>140.10000000000002</v>
      </c>
      <c r="E22" s="63">
        <f t="shared" si="0"/>
        <v>20.14378145219267</v>
      </c>
      <c r="F22" s="3"/>
      <c r="G22" s="3"/>
      <c r="H22" s="3"/>
    </row>
    <row r="23" spans="1:8" ht="12.75" customHeight="1">
      <c r="A23" s="30" t="s">
        <v>183</v>
      </c>
      <c r="B23" s="34" t="s">
        <v>187</v>
      </c>
      <c r="C23" s="103">
        <f>C24+C25</f>
        <v>695.5</v>
      </c>
      <c r="D23" s="103">
        <f>D24+D25</f>
        <v>140.10000000000002</v>
      </c>
      <c r="E23" s="63">
        <f t="shared" si="0"/>
        <v>20.14378145219267</v>
      </c>
      <c r="F23" s="3"/>
      <c r="G23" s="3"/>
      <c r="H23" s="3"/>
    </row>
    <row r="24" spans="1:8" ht="26.25" customHeight="1">
      <c r="A24" s="30" t="s">
        <v>184</v>
      </c>
      <c r="B24" s="34" t="s">
        <v>188</v>
      </c>
      <c r="C24" s="103">
        <v>636.7</v>
      </c>
      <c r="D24" s="99">
        <v>81.4</v>
      </c>
      <c r="E24" s="63">
        <f t="shared" si="0"/>
        <v>12.784670959635621</v>
      </c>
      <c r="F24" s="3"/>
      <c r="G24" s="3"/>
      <c r="H24" s="3"/>
    </row>
    <row r="25" spans="1:8" ht="26.25" customHeight="1">
      <c r="A25" s="30" t="s">
        <v>226</v>
      </c>
      <c r="B25" s="34" t="s">
        <v>227</v>
      </c>
      <c r="C25" s="103">
        <v>58.8</v>
      </c>
      <c r="D25" s="99">
        <v>58.7</v>
      </c>
      <c r="E25" s="63"/>
      <c r="F25" s="3"/>
      <c r="G25" s="3"/>
      <c r="H25" s="3"/>
    </row>
    <row r="26" spans="1:5" s="64" customFormat="1" ht="24" customHeight="1">
      <c r="A26" s="109" t="s">
        <v>34</v>
      </c>
      <c r="B26" s="24" t="s">
        <v>6</v>
      </c>
      <c r="C26" s="102">
        <f>C27+C35+C39+C37</f>
        <v>8376</v>
      </c>
      <c r="D26" s="102">
        <f>D27+D35+D39+D37</f>
        <v>9372.199999999999</v>
      </c>
      <c r="E26" s="63">
        <f t="shared" si="0"/>
        <v>111.89350525310408</v>
      </c>
    </row>
    <row r="27" spans="1:8" ht="45" customHeight="1">
      <c r="A27" s="98" t="s">
        <v>230</v>
      </c>
      <c r="B27" s="34" t="s">
        <v>231</v>
      </c>
      <c r="C27" s="103">
        <f>C28</f>
        <v>7296.1</v>
      </c>
      <c r="D27" s="103">
        <f>D28</f>
        <v>1724.3</v>
      </c>
      <c r="E27" s="63">
        <f>D27/C27%</f>
        <v>23.633173887419307</v>
      </c>
      <c r="F27" s="3"/>
      <c r="G27" s="3"/>
      <c r="H27" s="3"/>
    </row>
    <row r="28" spans="1:8" ht="45" customHeight="1">
      <c r="A28" s="98" t="s">
        <v>307</v>
      </c>
      <c r="B28" s="34" t="s">
        <v>306</v>
      </c>
      <c r="C28" s="103">
        <f>C29+C30+C31+C32+C34+C33</f>
        <v>7296.1</v>
      </c>
      <c r="D28" s="103">
        <f>D29+D32+D33+D34</f>
        <v>1724.3</v>
      </c>
      <c r="E28" s="63">
        <f>D28/C28%</f>
        <v>23.633173887419307</v>
      </c>
      <c r="F28" s="3"/>
      <c r="G28" s="3"/>
      <c r="H28" s="3"/>
    </row>
    <row r="29" spans="1:5" s="56" customFormat="1" ht="48.75" customHeight="1" thickBot="1">
      <c r="A29" s="110" t="s">
        <v>232</v>
      </c>
      <c r="B29" s="113" t="s">
        <v>233</v>
      </c>
      <c r="C29" s="103">
        <v>3397.8</v>
      </c>
      <c r="D29" s="103">
        <v>975</v>
      </c>
      <c r="E29" s="63">
        <f t="shared" si="0"/>
        <v>28.69503796574254</v>
      </c>
    </row>
    <row r="30" spans="1:8" ht="48.75" customHeight="1" thickBot="1">
      <c r="A30" s="110" t="s">
        <v>232</v>
      </c>
      <c r="B30" s="113" t="s">
        <v>234</v>
      </c>
      <c r="C30" s="103">
        <v>582.8</v>
      </c>
      <c r="D30" s="99"/>
      <c r="E30" s="63">
        <f t="shared" si="0"/>
        <v>0</v>
      </c>
      <c r="F30" s="3"/>
      <c r="G30" s="3"/>
      <c r="H30" s="3"/>
    </row>
    <row r="31" spans="1:8" ht="48.75" customHeight="1" thickBot="1">
      <c r="A31" s="110" t="s">
        <v>232</v>
      </c>
      <c r="B31" s="113" t="s">
        <v>235</v>
      </c>
      <c r="C31" s="103">
        <v>50</v>
      </c>
      <c r="D31" s="99"/>
      <c r="E31" s="63">
        <f t="shared" si="0"/>
        <v>0</v>
      </c>
      <c r="F31" s="3"/>
      <c r="G31" s="3"/>
      <c r="H31" s="3"/>
    </row>
    <row r="32" spans="1:8" ht="48.75" customHeight="1" thickBot="1">
      <c r="A32" s="110" t="s">
        <v>232</v>
      </c>
      <c r="B32" s="113" t="s">
        <v>236</v>
      </c>
      <c r="C32" s="103">
        <v>3045.5</v>
      </c>
      <c r="D32" s="99">
        <v>622.5</v>
      </c>
      <c r="E32" s="63">
        <f t="shared" si="0"/>
        <v>20.43999343293384</v>
      </c>
      <c r="F32" s="3"/>
      <c r="G32" s="3"/>
      <c r="H32" s="3"/>
    </row>
    <row r="33" spans="1:8" ht="48.75" customHeight="1" thickBot="1">
      <c r="A33" s="110" t="s">
        <v>232</v>
      </c>
      <c r="B33" s="113" t="s">
        <v>315</v>
      </c>
      <c r="C33" s="103">
        <v>0</v>
      </c>
      <c r="D33" s="99">
        <v>5</v>
      </c>
      <c r="E33" s="63"/>
      <c r="F33" s="3"/>
      <c r="G33" s="3"/>
      <c r="H33" s="3"/>
    </row>
    <row r="34" spans="1:8" ht="48.75" customHeight="1" thickBot="1">
      <c r="A34" s="110" t="s">
        <v>232</v>
      </c>
      <c r="B34" s="113" t="s">
        <v>237</v>
      </c>
      <c r="C34" s="103">
        <v>220</v>
      </c>
      <c r="D34" s="99">
        <v>121.8</v>
      </c>
      <c r="E34" s="63">
        <f t="shared" si="0"/>
        <v>55.36363636363636</v>
      </c>
      <c r="F34" s="3"/>
      <c r="G34" s="3"/>
      <c r="H34" s="3"/>
    </row>
    <row r="35" spans="1:8" ht="48.75" customHeight="1">
      <c r="A35" s="98" t="s">
        <v>238</v>
      </c>
      <c r="B35" s="34" t="s">
        <v>239</v>
      </c>
      <c r="C35" s="103">
        <f>C36</f>
        <v>9.9</v>
      </c>
      <c r="D35" s="99">
        <f>D36</f>
        <v>2.4</v>
      </c>
      <c r="E35" s="63">
        <f t="shared" si="0"/>
        <v>24.24242424242424</v>
      </c>
      <c r="F35" s="3"/>
      <c r="G35" s="3"/>
      <c r="H35" s="3"/>
    </row>
    <row r="36" spans="1:8" ht="48.75" customHeight="1">
      <c r="A36" s="98" t="s">
        <v>240</v>
      </c>
      <c r="B36" s="34" t="s">
        <v>241</v>
      </c>
      <c r="C36" s="103">
        <v>9.9</v>
      </c>
      <c r="D36" s="99">
        <v>2.4</v>
      </c>
      <c r="E36" s="63">
        <f t="shared" si="0"/>
        <v>24.24242424242424</v>
      </c>
      <c r="F36" s="3"/>
      <c r="G36" s="3"/>
      <c r="H36" s="3"/>
    </row>
    <row r="37" spans="1:8" ht="48.75" customHeight="1">
      <c r="A37" s="98" t="s">
        <v>242</v>
      </c>
      <c r="B37" s="34" t="s">
        <v>243</v>
      </c>
      <c r="C37" s="103">
        <f>C38</f>
        <v>10</v>
      </c>
      <c r="D37" s="99">
        <f>D38</f>
        <v>108.8</v>
      </c>
      <c r="E37" s="63">
        <f t="shared" si="0"/>
        <v>1088</v>
      </c>
      <c r="F37" s="3"/>
      <c r="G37" s="3"/>
      <c r="H37" s="3"/>
    </row>
    <row r="38" spans="1:8" ht="48.75" customHeight="1">
      <c r="A38" s="98" t="s">
        <v>244</v>
      </c>
      <c r="B38" s="34" t="s">
        <v>245</v>
      </c>
      <c r="C38" s="103">
        <v>10</v>
      </c>
      <c r="D38" s="99">
        <v>108.8</v>
      </c>
      <c r="E38" s="63">
        <f t="shared" si="0"/>
        <v>1088</v>
      </c>
      <c r="F38" s="3"/>
      <c r="G38" s="3"/>
      <c r="H38" s="3"/>
    </row>
    <row r="39" spans="1:5" s="64" customFormat="1" ht="48.75" customHeight="1">
      <c r="A39" s="98" t="s">
        <v>246</v>
      </c>
      <c r="B39" s="34" t="s">
        <v>247</v>
      </c>
      <c r="C39" s="102">
        <f>C42+C40+C41+C43+C44</f>
        <v>1060</v>
      </c>
      <c r="D39" s="102">
        <f>D42+D40+D41+D43+D44</f>
        <v>7536.7</v>
      </c>
      <c r="E39" s="67">
        <f t="shared" si="0"/>
        <v>711.0094339622642</v>
      </c>
    </row>
    <row r="40" spans="1:5" s="64" customFormat="1" ht="48.75" customHeight="1">
      <c r="A40" s="98" t="s">
        <v>248</v>
      </c>
      <c r="B40" s="34" t="s">
        <v>252</v>
      </c>
      <c r="C40" s="102"/>
      <c r="D40" s="103">
        <v>5916.2</v>
      </c>
      <c r="E40" s="67"/>
    </row>
    <row r="41" spans="1:5" s="64" customFormat="1" ht="48.75" customHeight="1">
      <c r="A41" s="98" t="s">
        <v>248</v>
      </c>
      <c r="B41" s="34" t="s">
        <v>253</v>
      </c>
      <c r="C41" s="102"/>
      <c r="D41" s="103">
        <v>375</v>
      </c>
      <c r="E41" s="67"/>
    </row>
    <row r="42" spans="1:8" ht="41.25" customHeight="1">
      <c r="A42" s="98" t="s">
        <v>248</v>
      </c>
      <c r="B42" s="34" t="s">
        <v>249</v>
      </c>
      <c r="C42" s="103">
        <v>900</v>
      </c>
      <c r="D42" s="103">
        <v>1080</v>
      </c>
      <c r="E42" s="67"/>
      <c r="F42" s="3"/>
      <c r="G42" s="3"/>
      <c r="H42" s="3"/>
    </row>
    <row r="43" spans="1:8" ht="37.5" customHeight="1">
      <c r="A43" s="98" t="s">
        <v>248</v>
      </c>
      <c r="B43" s="34" t="s">
        <v>250</v>
      </c>
      <c r="C43" s="103">
        <v>60</v>
      </c>
      <c r="D43" s="99">
        <v>53.3</v>
      </c>
      <c r="E43" s="67"/>
      <c r="F43" s="3"/>
      <c r="G43" s="3"/>
      <c r="H43" s="3"/>
    </row>
    <row r="44" spans="1:8" ht="45" customHeight="1">
      <c r="A44" s="98" t="s">
        <v>248</v>
      </c>
      <c r="B44" s="34" t="s">
        <v>251</v>
      </c>
      <c r="C44" s="103">
        <v>100</v>
      </c>
      <c r="D44" s="99">
        <v>112.2</v>
      </c>
      <c r="E44" s="67">
        <f t="shared" si="0"/>
        <v>112.2</v>
      </c>
      <c r="F44" s="3"/>
      <c r="G44" s="3"/>
      <c r="H44" s="3"/>
    </row>
    <row r="45" spans="1:8" ht="27" customHeight="1" hidden="1">
      <c r="A45" s="98" t="s">
        <v>248</v>
      </c>
      <c r="B45" s="34" t="s">
        <v>252</v>
      </c>
      <c r="C45" s="103"/>
      <c r="D45" s="99">
        <v>0</v>
      </c>
      <c r="E45" s="63" t="e">
        <f t="shared" si="0"/>
        <v>#DIV/0!</v>
      </c>
      <c r="F45" s="3"/>
      <c r="G45" s="3"/>
      <c r="H45" s="3"/>
    </row>
    <row r="46" spans="1:7" s="1" customFormat="1" ht="24" customHeight="1" hidden="1">
      <c r="A46" s="98" t="s">
        <v>248</v>
      </c>
      <c r="B46" s="34" t="s">
        <v>253</v>
      </c>
      <c r="C46" s="103"/>
      <c r="D46" s="99">
        <v>0</v>
      </c>
      <c r="E46" s="63" t="e">
        <f t="shared" si="0"/>
        <v>#DIV/0!</v>
      </c>
      <c r="F46" s="4"/>
      <c r="G46" s="4"/>
    </row>
    <row r="47" spans="1:7" s="1" customFormat="1" ht="30" customHeight="1" hidden="1">
      <c r="A47" s="110" t="s">
        <v>35</v>
      </c>
      <c r="B47" s="111" t="s">
        <v>8</v>
      </c>
      <c r="C47" s="103"/>
      <c r="D47" s="99">
        <v>0</v>
      </c>
      <c r="E47" s="63" t="e">
        <f t="shared" si="0"/>
        <v>#DIV/0!</v>
      </c>
      <c r="F47" s="4"/>
      <c r="G47" s="4"/>
    </row>
    <row r="48" spans="1:7" s="1" customFormat="1" ht="22.5" customHeight="1" hidden="1">
      <c r="A48" s="110" t="s">
        <v>7</v>
      </c>
      <c r="B48" s="111" t="s">
        <v>254</v>
      </c>
      <c r="C48" s="103"/>
      <c r="D48" s="99">
        <v>0</v>
      </c>
      <c r="E48" s="63" t="e">
        <f t="shared" si="0"/>
        <v>#DIV/0!</v>
      </c>
      <c r="F48" s="4"/>
      <c r="G48" s="4"/>
    </row>
    <row r="49" spans="1:7" s="1" customFormat="1" ht="27" customHeight="1" hidden="1">
      <c r="A49" s="110" t="s">
        <v>255</v>
      </c>
      <c r="B49" s="111" t="s">
        <v>256</v>
      </c>
      <c r="C49" s="103"/>
      <c r="D49" s="99">
        <v>0</v>
      </c>
      <c r="E49" s="63" t="e">
        <f t="shared" si="0"/>
        <v>#DIV/0!</v>
      </c>
      <c r="F49" s="4"/>
      <c r="G49" s="4"/>
    </row>
    <row r="50" spans="1:7" s="1" customFormat="1" ht="27" customHeight="1" thickBot="1">
      <c r="A50" s="110" t="s">
        <v>35</v>
      </c>
      <c r="B50" s="113" t="s">
        <v>8</v>
      </c>
      <c r="C50" s="103">
        <f>C51</f>
        <v>0.1</v>
      </c>
      <c r="D50" s="99">
        <f>D51</f>
        <v>0.1</v>
      </c>
      <c r="E50" s="63"/>
      <c r="F50" s="4"/>
      <c r="G50" s="4"/>
    </row>
    <row r="51" spans="1:7" s="1" customFormat="1" ht="27" customHeight="1" thickBot="1">
      <c r="A51" s="110" t="s">
        <v>7</v>
      </c>
      <c r="B51" s="113" t="s">
        <v>254</v>
      </c>
      <c r="C51" s="103">
        <f>C52</f>
        <v>0.1</v>
      </c>
      <c r="D51" s="99">
        <f>D52</f>
        <v>0.1</v>
      </c>
      <c r="E51" s="63"/>
      <c r="F51" s="4"/>
      <c r="G51" s="4"/>
    </row>
    <row r="52" spans="1:7" s="1" customFormat="1" ht="27" customHeight="1" thickBot="1">
      <c r="A52" s="110" t="s">
        <v>255</v>
      </c>
      <c r="B52" s="113" t="s">
        <v>256</v>
      </c>
      <c r="C52" s="103">
        <v>0.1</v>
      </c>
      <c r="D52" s="99">
        <v>0.1</v>
      </c>
      <c r="E52" s="63"/>
      <c r="F52" s="4"/>
      <c r="G52" s="4"/>
    </row>
    <row r="53" spans="1:7" s="1" customFormat="1" ht="27" customHeight="1">
      <c r="A53" s="109" t="s">
        <v>36</v>
      </c>
      <c r="B53" s="24" t="s">
        <v>10</v>
      </c>
      <c r="C53" s="102">
        <f>C54</f>
        <v>19937</v>
      </c>
      <c r="D53" s="102">
        <f>D54</f>
        <v>10945</v>
      </c>
      <c r="E53" s="63">
        <f t="shared" si="0"/>
        <v>54.89792847469529</v>
      </c>
      <c r="F53" s="4"/>
      <c r="G53" s="4"/>
    </row>
    <row r="54" spans="1:7" s="1" customFormat="1" ht="27" customHeight="1">
      <c r="A54" s="98" t="s">
        <v>257</v>
      </c>
      <c r="B54" s="34" t="s">
        <v>9</v>
      </c>
      <c r="C54" s="103">
        <f>C58+C55</f>
        <v>19937</v>
      </c>
      <c r="D54" s="103">
        <f>D58+D55</f>
        <v>10945</v>
      </c>
      <c r="E54" s="67">
        <f t="shared" si="0"/>
        <v>54.89792847469529</v>
      </c>
      <c r="F54" s="4"/>
      <c r="G54" s="4"/>
    </row>
    <row r="55" spans="1:7" s="1" customFormat="1" ht="27" customHeight="1">
      <c r="A55" s="127" t="s">
        <v>308</v>
      </c>
      <c r="B55" s="130" t="s">
        <v>311</v>
      </c>
      <c r="C55" s="103">
        <f>C56</f>
        <v>4600.8</v>
      </c>
      <c r="D55" s="103">
        <f>D56</f>
        <v>0</v>
      </c>
      <c r="E55" s="67"/>
      <c r="F55" s="4"/>
      <c r="G55" s="4"/>
    </row>
    <row r="56" spans="1:7" s="1" customFormat="1" ht="27" customHeight="1">
      <c r="A56" s="128" t="s">
        <v>309</v>
      </c>
      <c r="B56" s="130" t="s">
        <v>312</v>
      </c>
      <c r="C56" s="103">
        <f>C57</f>
        <v>4600.8</v>
      </c>
      <c r="D56" s="103">
        <f>D57</f>
        <v>0</v>
      </c>
      <c r="E56" s="67"/>
      <c r="F56" s="4"/>
      <c r="G56" s="4"/>
    </row>
    <row r="57" spans="1:7" s="1" customFormat="1" ht="27" customHeight="1">
      <c r="A57" s="129" t="s">
        <v>310</v>
      </c>
      <c r="B57" s="130" t="s">
        <v>313</v>
      </c>
      <c r="C57" s="103">
        <v>4600.8</v>
      </c>
      <c r="D57" s="103"/>
      <c r="E57" s="67"/>
      <c r="F57" s="4"/>
      <c r="G57" s="4"/>
    </row>
    <row r="58" spans="1:7" s="1" customFormat="1" ht="32.25" customHeight="1">
      <c r="A58" s="114" t="s">
        <v>11</v>
      </c>
      <c r="B58" s="112" t="s">
        <v>258</v>
      </c>
      <c r="C58" s="99">
        <f>C59+C66</f>
        <v>15336.2</v>
      </c>
      <c r="D58" s="99">
        <f>D59+D66</f>
        <v>10945</v>
      </c>
      <c r="E58" s="67">
        <f t="shared" si="0"/>
        <v>71.36709223927701</v>
      </c>
      <c r="F58" s="4"/>
      <c r="G58" s="4"/>
    </row>
    <row r="59" spans="1:7" s="66" customFormat="1" ht="23.25" customHeight="1">
      <c r="A59" s="114" t="s">
        <v>12</v>
      </c>
      <c r="B59" s="34" t="s">
        <v>259</v>
      </c>
      <c r="C59" s="99">
        <f>C60</f>
        <v>1901.2</v>
      </c>
      <c r="D59" s="99">
        <f>D60</f>
        <v>1363.5</v>
      </c>
      <c r="E59" s="67">
        <f>D59/C59%</f>
        <v>71.71786240269303</v>
      </c>
      <c r="F59" s="65"/>
      <c r="G59" s="65"/>
    </row>
    <row r="60" spans="1:7" s="1" customFormat="1" ht="23.25" customHeight="1">
      <c r="A60" s="114" t="s">
        <v>260</v>
      </c>
      <c r="B60" s="34" t="s">
        <v>261</v>
      </c>
      <c r="C60" s="99">
        <f>C61+C62</f>
        <v>1901.2</v>
      </c>
      <c r="D60" s="99">
        <f>D61+D62</f>
        <v>1363.5</v>
      </c>
      <c r="E60" s="67">
        <f>D60/C60%</f>
        <v>71.71786240269303</v>
      </c>
      <c r="F60" s="4"/>
      <c r="G60" s="4"/>
    </row>
    <row r="61" spans="1:7" s="1" customFormat="1" ht="31.5" customHeight="1">
      <c r="A61" s="114" t="s">
        <v>37</v>
      </c>
      <c r="B61" s="34" t="s">
        <v>262</v>
      </c>
      <c r="C61" s="99">
        <f>1893.7</f>
        <v>1893.7</v>
      </c>
      <c r="D61" s="99">
        <v>1363.5</v>
      </c>
      <c r="E61" s="67">
        <f>D61/C61%</f>
        <v>72.00190104029149</v>
      </c>
      <c r="F61" s="4"/>
      <c r="G61" s="4"/>
    </row>
    <row r="62" spans="1:7" s="1" customFormat="1" ht="24" customHeight="1">
      <c r="A62" s="114" t="s">
        <v>43</v>
      </c>
      <c r="B62" s="34" t="s">
        <v>263</v>
      </c>
      <c r="C62" s="99">
        <v>7.5</v>
      </c>
      <c r="D62" s="99"/>
      <c r="E62" s="67">
        <f>D62/C62%</f>
        <v>0</v>
      </c>
      <c r="F62" s="4"/>
      <c r="G62" s="4"/>
    </row>
    <row r="63" spans="1:7" s="1" customFormat="1" ht="22.5" hidden="1">
      <c r="A63" s="114" t="s">
        <v>13</v>
      </c>
      <c r="B63" s="34" t="s">
        <v>264</v>
      </c>
      <c r="C63" s="99">
        <f>C64</f>
        <v>0</v>
      </c>
      <c r="D63" s="99">
        <f>D64</f>
        <v>0</v>
      </c>
      <c r="E63" s="67" t="e">
        <f t="shared" si="0"/>
        <v>#DIV/0!</v>
      </c>
      <c r="F63" s="4"/>
      <c r="G63" s="4"/>
    </row>
    <row r="64" spans="1:7" s="1" customFormat="1" ht="22.5" hidden="1">
      <c r="A64" s="114" t="s">
        <v>128</v>
      </c>
      <c r="B64" s="34" t="s">
        <v>265</v>
      </c>
      <c r="C64" s="99">
        <f>C65</f>
        <v>0</v>
      </c>
      <c r="D64" s="99">
        <f>D65</f>
        <v>0</v>
      </c>
      <c r="E64" s="67" t="e">
        <f t="shared" si="0"/>
        <v>#DIV/0!</v>
      </c>
      <c r="F64" s="4"/>
      <c r="G64" s="4"/>
    </row>
    <row r="65" spans="1:7" s="1" customFormat="1" ht="12.75" hidden="1">
      <c r="A65" s="115" t="s">
        <v>15</v>
      </c>
      <c r="B65" s="34" t="s">
        <v>266</v>
      </c>
      <c r="C65" s="99"/>
      <c r="D65" s="99"/>
      <c r="E65" s="67" t="e">
        <f t="shared" si="0"/>
        <v>#DIV/0!</v>
      </c>
      <c r="F65" s="4"/>
      <c r="G65" s="4"/>
    </row>
    <row r="66" spans="1:7" s="1" customFormat="1" ht="23.25" customHeight="1">
      <c r="A66" s="30" t="s">
        <v>13</v>
      </c>
      <c r="B66" s="34" t="s">
        <v>14</v>
      </c>
      <c r="C66" s="99">
        <f>C67</f>
        <v>13435</v>
      </c>
      <c r="D66" s="99">
        <f>D67</f>
        <v>9581.5</v>
      </c>
      <c r="E66" s="67">
        <f>D66/C66%</f>
        <v>71.31745441012282</v>
      </c>
      <c r="F66" s="4"/>
      <c r="G66" s="4"/>
    </row>
    <row r="67" spans="1:7" s="1" customFormat="1" ht="22.5">
      <c r="A67" s="30" t="s">
        <v>128</v>
      </c>
      <c r="B67" s="34" t="s">
        <v>44</v>
      </c>
      <c r="C67" s="99">
        <f>C68+C69</f>
        <v>13435</v>
      </c>
      <c r="D67" s="99">
        <f>D68+D69</f>
        <v>9581.5</v>
      </c>
      <c r="E67" s="67">
        <f>D67/C67%</f>
        <v>71.31745441012282</v>
      </c>
      <c r="F67" s="4"/>
      <c r="G67" s="4"/>
    </row>
    <row r="68" spans="1:7" s="1" customFormat="1" ht="12.75" customHeight="1">
      <c r="A68" s="60" t="s">
        <v>15</v>
      </c>
      <c r="B68" s="34" t="s">
        <v>40</v>
      </c>
      <c r="C68" s="99">
        <v>8187.9</v>
      </c>
      <c r="D68" s="99">
        <v>5922</v>
      </c>
      <c r="E68" s="67">
        <f>D68/C68%</f>
        <v>72.32623749679406</v>
      </c>
      <c r="F68" s="4"/>
      <c r="G68" s="4"/>
    </row>
    <row r="69" spans="1:7" s="1" customFormat="1" ht="10.5" customHeight="1">
      <c r="A69" s="60" t="s">
        <v>38</v>
      </c>
      <c r="B69" s="34" t="s">
        <v>41</v>
      </c>
      <c r="C69" s="72">
        <v>5247.1</v>
      </c>
      <c r="D69" s="72">
        <v>3659.5</v>
      </c>
      <c r="E69" s="67">
        <f>D69/C69%</f>
        <v>69.74328676792895</v>
      </c>
      <c r="F69" s="4"/>
      <c r="G69" s="4"/>
    </row>
    <row r="74" spans="1:7" s="1" customFormat="1" ht="51.75" customHeight="1" hidden="1">
      <c r="A74" s="33" t="s">
        <v>17</v>
      </c>
      <c r="B74" s="24" t="s">
        <v>16</v>
      </c>
      <c r="C74" s="32">
        <v>0</v>
      </c>
      <c r="D74" s="61"/>
      <c r="E74" s="58"/>
      <c r="F74" s="4"/>
      <c r="G74" s="4"/>
    </row>
    <row r="75" spans="1:7" ht="45" hidden="1">
      <c r="A75" s="33" t="s">
        <v>39</v>
      </c>
      <c r="B75" s="34" t="s">
        <v>42</v>
      </c>
      <c r="C75" s="32">
        <v>0</v>
      </c>
      <c r="D75" s="61"/>
      <c r="E75" s="58"/>
      <c r="F75" s="5"/>
      <c r="G75" s="5"/>
    </row>
    <row r="76" spans="1:7" ht="32.25" hidden="1">
      <c r="A76" s="23" t="s">
        <v>47</v>
      </c>
      <c r="B76" s="24" t="s">
        <v>48</v>
      </c>
      <c r="C76" s="32">
        <v>0</v>
      </c>
      <c r="D76" s="61"/>
      <c r="E76" s="58"/>
      <c r="F76" s="5"/>
      <c r="G76" s="5"/>
    </row>
    <row r="77" spans="1:7" ht="48.75" customHeight="1" hidden="1">
      <c r="A77" s="23" t="s">
        <v>49</v>
      </c>
      <c r="B77" s="24" t="s">
        <v>50</v>
      </c>
      <c r="C77" s="32">
        <v>0</v>
      </c>
      <c r="D77" s="61"/>
      <c r="E77" s="58"/>
      <c r="F77" s="5"/>
      <c r="G77" s="5"/>
    </row>
    <row r="78" spans="1:7" ht="22.5" hidden="1">
      <c r="A78" s="30" t="s">
        <v>51</v>
      </c>
      <c r="B78" s="34" t="s">
        <v>52</v>
      </c>
      <c r="C78" s="32">
        <v>0</v>
      </c>
      <c r="D78" s="61"/>
      <c r="E78" s="58"/>
      <c r="F78" s="5"/>
      <c r="G78" s="5"/>
    </row>
    <row r="79" spans="1:7" ht="22.5" hidden="1">
      <c r="A79" s="30" t="s">
        <v>53</v>
      </c>
      <c r="B79" s="34" t="s">
        <v>54</v>
      </c>
      <c r="C79" s="32">
        <v>0</v>
      </c>
      <c r="D79" s="61"/>
      <c r="E79" s="58"/>
      <c r="F79" s="5"/>
      <c r="G79" s="5"/>
    </row>
    <row r="80" spans="1:7" ht="12.75" hidden="1">
      <c r="A80" s="12"/>
      <c r="B80" s="13"/>
      <c r="C80" s="9"/>
      <c r="D80" s="17"/>
      <c r="E80" s="5"/>
      <c r="F80" s="5"/>
      <c r="G80" s="5"/>
    </row>
    <row r="81" spans="1:7" ht="12.75">
      <c r="A81" s="5"/>
      <c r="B81" s="5"/>
      <c r="C81" s="9"/>
      <c r="D81" s="18"/>
      <c r="E81" s="5"/>
      <c r="F81" s="5"/>
      <c r="G81" s="5"/>
    </row>
    <row r="82" spans="1:7" ht="12.75">
      <c r="A82" s="5"/>
      <c r="B82" s="5"/>
      <c r="C82" s="9"/>
      <c r="D82" s="18"/>
      <c r="E82" s="5"/>
      <c r="F82" s="5"/>
      <c r="G82" s="5"/>
    </row>
    <row r="83" spans="1:7" ht="12.75">
      <c r="A83" s="5"/>
      <c r="B83" s="5"/>
      <c r="C83" s="9"/>
      <c r="D83" s="18"/>
      <c r="E83" s="5"/>
      <c r="F83" s="5"/>
      <c r="G83" s="5"/>
    </row>
    <row r="84" spans="1:7" ht="12.75">
      <c r="A84" s="5"/>
      <c r="B84" s="5"/>
      <c r="C84" s="9"/>
      <c r="D84" s="18"/>
      <c r="E84" s="5"/>
      <c r="F84" s="5"/>
      <c r="G84" s="5"/>
    </row>
    <row r="85" spans="1:7" ht="12.75">
      <c r="A85" s="5"/>
      <c r="B85" s="5"/>
      <c r="C85" s="9"/>
      <c r="D85" s="18"/>
      <c r="E85" s="5"/>
      <c r="F85" s="5"/>
      <c r="G85" s="5"/>
    </row>
    <row r="86" spans="1:7" ht="12.75">
      <c r="A86" s="2"/>
      <c r="D86" s="14"/>
      <c r="E86" s="2"/>
      <c r="F86" s="2"/>
      <c r="G86" s="2"/>
    </row>
    <row r="87" spans="1:7" ht="12.75">
      <c r="A87" s="2"/>
      <c r="D87" s="14"/>
      <c r="E87" s="2"/>
      <c r="F87" s="2"/>
      <c r="G87" s="2"/>
    </row>
    <row r="88" spans="1:7" ht="12.75">
      <c r="A88" s="2"/>
      <c r="D88" s="14"/>
      <c r="E88" s="2"/>
      <c r="F88" s="2"/>
      <c r="G88" s="2"/>
    </row>
    <row r="89" spans="1:7" ht="12.75">
      <c r="A89" s="2"/>
      <c r="D89" s="14"/>
      <c r="E89" s="2"/>
      <c r="F89" s="2"/>
      <c r="G89" s="2"/>
    </row>
    <row r="90" spans="1:7" ht="12.75">
      <c r="A90" s="2"/>
      <c r="D90" s="14"/>
      <c r="E90" s="2"/>
      <c r="F90" s="2"/>
      <c r="G90" s="2"/>
    </row>
    <row r="91" spans="1:7" ht="12.75">
      <c r="A91" s="2"/>
      <c r="D91" s="14"/>
      <c r="E91" s="2"/>
      <c r="F91" s="2"/>
      <c r="G91" s="2"/>
    </row>
    <row r="92" spans="1:7" ht="12.75">
      <c r="A92" s="2"/>
      <c r="D92" s="14"/>
      <c r="E92" s="2"/>
      <c r="F92" s="2"/>
      <c r="G92" s="2"/>
    </row>
    <row r="93" spans="1:7" ht="12.75">
      <c r="A93" s="2"/>
      <c r="D93" s="14"/>
      <c r="E93" s="2"/>
      <c r="F93" s="2"/>
      <c r="G93" s="2"/>
    </row>
    <row r="94" spans="1:7" ht="12.75">
      <c r="A94" s="2"/>
      <c r="D94" s="14"/>
      <c r="E94" s="2"/>
      <c r="F94" s="2"/>
      <c r="G94" s="2"/>
    </row>
    <row r="95" spans="1:7" ht="12.75">
      <c r="A95" s="2"/>
      <c r="D95" s="14"/>
      <c r="E95" s="2"/>
      <c r="F95" s="2"/>
      <c r="G95" s="2"/>
    </row>
    <row r="96" spans="1:7" ht="12.75">
      <c r="A96" s="2"/>
      <c r="D96" s="14"/>
      <c r="E96" s="2"/>
      <c r="F96" s="2"/>
      <c r="G96" s="2"/>
    </row>
    <row r="97" spans="1:7" ht="12.75">
      <c r="A97" s="2"/>
      <c r="D97" s="14"/>
      <c r="E97" s="2"/>
      <c r="F97" s="2"/>
      <c r="G97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3" customHeight="1"/>
    <row r="3" spans="1:9" ht="12.75">
      <c r="A3" s="157" t="s">
        <v>319</v>
      </c>
      <c r="B3" s="158"/>
      <c r="C3" s="158"/>
      <c r="D3" s="158"/>
      <c r="E3" s="158"/>
      <c r="F3" s="158"/>
      <c r="G3" s="158"/>
      <c r="H3" s="158"/>
      <c r="I3" s="158"/>
    </row>
    <row r="4" spans="1:9" ht="24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7" spans="1:9" ht="24">
      <c r="A7" s="159" t="s">
        <v>91</v>
      </c>
      <c r="B7" s="162" t="s">
        <v>92</v>
      </c>
      <c r="C7" s="162"/>
      <c r="D7" s="162"/>
      <c r="E7" s="163" t="s">
        <v>93</v>
      </c>
      <c r="F7" s="163"/>
      <c r="G7" s="163"/>
      <c r="H7" s="52" t="s">
        <v>94</v>
      </c>
      <c r="I7" s="164" t="s">
        <v>320</v>
      </c>
    </row>
    <row r="8" spans="1:9" ht="12.75">
      <c r="A8" s="160"/>
      <c r="B8" s="162"/>
      <c r="C8" s="162"/>
      <c r="D8" s="162"/>
      <c r="E8" s="165" t="s">
        <v>95</v>
      </c>
      <c r="F8" s="165"/>
      <c r="G8" s="165"/>
      <c r="H8" s="54"/>
      <c r="I8" s="164"/>
    </row>
    <row r="9" spans="1:9" ht="24">
      <c r="A9" s="161"/>
      <c r="B9" s="162"/>
      <c r="C9" s="162"/>
      <c r="D9" s="162"/>
      <c r="E9" s="53" t="s">
        <v>96</v>
      </c>
      <c r="F9" s="53" t="s">
        <v>97</v>
      </c>
      <c r="G9" s="53" t="s">
        <v>98</v>
      </c>
      <c r="H9" s="53" t="s">
        <v>99</v>
      </c>
      <c r="I9" s="55"/>
    </row>
    <row r="10" spans="1:9" ht="12.75" customHeight="1">
      <c r="A10" s="132" t="s">
        <v>105</v>
      </c>
      <c r="B10" s="147" t="s">
        <v>63</v>
      </c>
      <c r="C10" s="147"/>
      <c r="D10" s="147"/>
      <c r="E10" s="136" t="s">
        <v>62</v>
      </c>
      <c r="F10" s="136" t="s">
        <v>190</v>
      </c>
      <c r="G10" s="152" t="s">
        <v>114</v>
      </c>
      <c r="H10" s="40" t="s">
        <v>100</v>
      </c>
      <c r="I10" s="40" t="s">
        <v>100</v>
      </c>
    </row>
    <row r="11" spans="1:9" ht="12.75" customHeight="1">
      <c r="A11" s="133"/>
      <c r="B11" s="143" t="s">
        <v>101</v>
      </c>
      <c r="C11" s="143"/>
      <c r="D11" s="143"/>
      <c r="E11" s="137"/>
      <c r="F11" s="137"/>
      <c r="G11" s="155"/>
      <c r="H11" s="51">
        <v>1</v>
      </c>
      <c r="I11" s="80">
        <v>1</v>
      </c>
    </row>
    <row r="12" spans="1:9" ht="12.75">
      <c r="A12" s="133"/>
      <c r="B12" s="143" t="s">
        <v>102</v>
      </c>
      <c r="C12" s="143"/>
      <c r="D12" s="143"/>
      <c r="E12" s="137"/>
      <c r="F12" s="137"/>
      <c r="G12" s="155"/>
      <c r="H12" s="40" t="s">
        <v>100</v>
      </c>
      <c r="I12" s="81">
        <f>I13</f>
        <v>918711.77</v>
      </c>
    </row>
    <row r="13" spans="1:9" ht="12.75">
      <c r="A13" s="133"/>
      <c r="B13" s="143" t="s">
        <v>103</v>
      </c>
      <c r="C13" s="143"/>
      <c r="D13" s="143"/>
      <c r="E13" s="137"/>
      <c r="F13" s="137"/>
      <c r="G13" s="155"/>
      <c r="H13" s="40" t="s">
        <v>100</v>
      </c>
      <c r="I13" s="81">
        <f>I14+I15</f>
        <v>918711.77</v>
      </c>
    </row>
    <row r="14" spans="1:9" ht="12.75">
      <c r="A14" s="133"/>
      <c r="B14" s="151" t="s">
        <v>104</v>
      </c>
      <c r="C14" s="151"/>
      <c r="D14" s="151"/>
      <c r="E14" s="137"/>
      <c r="F14" s="137"/>
      <c r="G14" s="156"/>
      <c r="H14" s="40" t="s">
        <v>100</v>
      </c>
      <c r="I14" s="81">
        <v>693158.63</v>
      </c>
    </row>
    <row r="15" spans="1:9" ht="12.75">
      <c r="A15" s="133"/>
      <c r="B15" s="144" t="s">
        <v>191</v>
      </c>
      <c r="C15" s="145"/>
      <c r="D15" s="146"/>
      <c r="E15" s="138"/>
      <c r="F15" s="138"/>
      <c r="G15" s="89" t="s">
        <v>192</v>
      </c>
      <c r="H15" s="40" t="s">
        <v>100</v>
      </c>
      <c r="I15" s="81">
        <v>225553.14</v>
      </c>
    </row>
    <row r="16" spans="1:9" ht="24.75" customHeight="1">
      <c r="A16" s="134"/>
      <c r="B16" s="139" t="s">
        <v>269</v>
      </c>
      <c r="C16" s="140"/>
      <c r="D16" s="141"/>
      <c r="E16" s="136" t="s">
        <v>65</v>
      </c>
      <c r="F16" s="136" t="s">
        <v>270</v>
      </c>
      <c r="G16" s="89"/>
      <c r="H16" s="40" t="s">
        <v>100</v>
      </c>
      <c r="I16" s="40" t="s">
        <v>100</v>
      </c>
    </row>
    <row r="17" spans="1:9" ht="15" customHeight="1">
      <c r="A17" s="134"/>
      <c r="B17" s="143" t="s">
        <v>101</v>
      </c>
      <c r="C17" s="143"/>
      <c r="D17" s="143"/>
      <c r="E17" s="137"/>
      <c r="F17" s="137"/>
      <c r="G17" s="89"/>
      <c r="H17" s="51">
        <v>1</v>
      </c>
      <c r="I17" s="116">
        <v>1</v>
      </c>
    </row>
    <row r="18" spans="1:9" ht="12.75">
      <c r="A18" s="134"/>
      <c r="B18" s="143" t="s">
        <v>102</v>
      </c>
      <c r="C18" s="143"/>
      <c r="D18" s="143"/>
      <c r="E18" s="137"/>
      <c r="F18" s="137"/>
      <c r="G18" s="142" t="s">
        <v>114</v>
      </c>
      <c r="H18" s="40" t="s">
        <v>100</v>
      </c>
      <c r="I18" s="81">
        <f>I19</f>
        <v>725754.29</v>
      </c>
    </row>
    <row r="19" spans="1:9" ht="12.75">
      <c r="A19" s="134"/>
      <c r="B19" s="143" t="s">
        <v>103</v>
      </c>
      <c r="C19" s="143"/>
      <c r="D19" s="143"/>
      <c r="E19" s="137"/>
      <c r="F19" s="137"/>
      <c r="G19" s="142"/>
      <c r="H19" s="40" t="s">
        <v>100</v>
      </c>
      <c r="I19" s="81">
        <f>I20+I21</f>
        <v>725754.29</v>
      </c>
    </row>
    <row r="20" spans="1:9" ht="12.75">
      <c r="A20" s="134"/>
      <c r="B20" s="151" t="s">
        <v>104</v>
      </c>
      <c r="C20" s="151"/>
      <c r="D20" s="151"/>
      <c r="E20" s="137"/>
      <c r="F20" s="137"/>
      <c r="G20" s="142"/>
      <c r="H20" s="40" t="s">
        <v>100</v>
      </c>
      <c r="I20" s="81">
        <v>548928.5</v>
      </c>
    </row>
    <row r="21" spans="1:9" ht="9.75" customHeight="1">
      <c r="A21" s="135"/>
      <c r="B21" s="144" t="s">
        <v>191</v>
      </c>
      <c r="C21" s="145"/>
      <c r="D21" s="146"/>
      <c r="E21" s="138"/>
      <c r="F21" s="138"/>
      <c r="G21" s="89" t="s">
        <v>192</v>
      </c>
      <c r="H21" s="40" t="s">
        <v>100</v>
      </c>
      <c r="I21" s="81">
        <v>176825.79</v>
      </c>
    </row>
    <row r="22" spans="1:9" ht="12.75" customHeight="1">
      <c r="A22" s="148" t="s">
        <v>107</v>
      </c>
      <c r="B22" s="151" t="s">
        <v>108</v>
      </c>
      <c r="C22" s="151"/>
      <c r="D22" s="151"/>
      <c r="E22" s="136" t="s">
        <v>69</v>
      </c>
      <c r="F22" s="136" t="s">
        <v>193</v>
      </c>
      <c r="G22" s="152" t="s">
        <v>114</v>
      </c>
      <c r="H22" s="40" t="s">
        <v>100</v>
      </c>
      <c r="I22" s="82" t="s">
        <v>100</v>
      </c>
    </row>
    <row r="23" spans="1:9" ht="12.75">
      <c r="A23" s="149"/>
      <c r="B23" s="143" t="s">
        <v>101</v>
      </c>
      <c r="C23" s="143"/>
      <c r="D23" s="143"/>
      <c r="E23" s="137"/>
      <c r="F23" s="137"/>
      <c r="G23" s="153"/>
      <c r="H23" s="48">
        <v>1</v>
      </c>
      <c r="I23" s="80">
        <v>1</v>
      </c>
    </row>
    <row r="24" spans="1:9" ht="12.75">
      <c r="A24" s="149"/>
      <c r="B24" s="143" t="s">
        <v>102</v>
      </c>
      <c r="C24" s="143"/>
      <c r="D24" s="143"/>
      <c r="E24" s="137"/>
      <c r="F24" s="137"/>
      <c r="G24" s="153"/>
      <c r="H24" s="40" t="s">
        <v>100</v>
      </c>
      <c r="I24" s="81">
        <f>I25</f>
        <v>1000732.84</v>
      </c>
    </row>
    <row r="25" spans="1:9" ht="12.75">
      <c r="A25" s="149"/>
      <c r="B25" s="143" t="s">
        <v>103</v>
      </c>
      <c r="C25" s="143"/>
      <c r="D25" s="143"/>
      <c r="E25" s="137"/>
      <c r="F25" s="137"/>
      <c r="G25" s="153"/>
      <c r="H25" s="40" t="s">
        <v>100</v>
      </c>
      <c r="I25" s="81">
        <f>I26+I27</f>
        <v>1000732.84</v>
      </c>
    </row>
    <row r="26" spans="1:9" ht="12.75">
      <c r="A26" s="149"/>
      <c r="B26" s="151" t="s">
        <v>104</v>
      </c>
      <c r="C26" s="151"/>
      <c r="D26" s="151"/>
      <c r="E26" s="137"/>
      <c r="F26" s="137"/>
      <c r="G26" s="154"/>
      <c r="H26" s="40" t="s">
        <v>100</v>
      </c>
      <c r="I26" s="81">
        <v>754144.6</v>
      </c>
    </row>
    <row r="27" spans="1:9" ht="12.75">
      <c r="A27" s="149"/>
      <c r="B27" s="144" t="s">
        <v>191</v>
      </c>
      <c r="C27" s="145"/>
      <c r="D27" s="146"/>
      <c r="E27" s="138"/>
      <c r="F27" s="138"/>
      <c r="G27" s="88">
        <v>129</v>
      </c>
      <c r="H27" s="40" t="s">
        <v>100</v>
      </c>
      <c r="I27" s="81">
        <v>246588.24</v>
      </c>
    </row>
    <row r="28" spans="1:9" ht="12.75">
      <c r="A28" s="149"/>
      <c r="B28" s="151" t="s">
        <v>106</v>
      </c>
      <c r="C28" s="151"/>
      <c r="D28" s="151"/>
      <c r="E28" s="136" t="s">
        <v>69</v>
      </c>
      <c r="F28" s="136" t="s">
        <v>194</v>
      </c>
      <c r="G28" s="152" t="s">
        <v>114</v>
      </c>
      <c r="H28" s="40" t="s">
        <v>100</v>
      </c>
      <c r="I28" s="82" t="s">
        <v>100</v>
      </c>
    </row>
    <row r="29" spans="1:9" ht="12.75">
      <c r="A29" s="149"/>
      <c r="B29" s="151" t="s">
        <v>106</v>
      </c>
      <c r="C29" s="151"/>
      <c r="D29" s="151"/>
      <c r="E29" s="137"/>
      <c r="F29" s="137"/>
      <c r="G29" s="153"/>
      <c r="H29" s="80">
        <v>11</v>
      </c>
      <c r="I29" s="83">
        <v>9</v>
      </c>
    </row>
    <row r="30" spans="1:9" ht="12.75">
      <c r="A30" s="149"/>
      <c r="B30" s="143" t="s">
        <v>102</v>
      </c>
      <c r="C30" s="143"/>
      <c r="D30" s="143"/>
      <c r="E30" s="137"/>
      <c r="F30" s="137"/>
      <c r="G30" s="153"/>
      <c r="H30" s="40" t="s">
        <v>100</v>
      </c>
      <c r="I30" s="81">
        <f>I31</f>
        <v>6428092.49</v>
      </c>
    </row>
    <row r="31" spans="1:9" ht="12.75">
      <c r="A31" s="149"/>
      <c r="B31" s="143" t="s">
        <v>103</v>
      </c>
      <c r="C31" s="143"/>
      <c r="D31" s="143"/>
      <c r="E31" s="137"/>
      <c r="F31" s="137"/>
      <c r="G31" s="153"/>
      <c r="H31" s="40" t="s">
        <v>100</v>
      </c>
      <c r="I31" s="81">
        <f>I32+I33</f>
        <v>6428092.49</v>
      </c>
    </row>
    <row r="32" spans="1:9" ht="12.75">
      <c r="A32" s="149"/>
      <c r="B32" s="151" t="s">
        <v>104</v>
      </c>
      <c r="C32" s="151"/>
      <c r="D32" s="151"/>
      <c r="E32" s="137"/>
      <c r="F32" s="137"/>
      <c r="G32" s="154"/>
      <c r="H32" s="40" t="s">
        <v>100</v>
      </c>
      <c r="I32" s="81">
        <v>4737793.51</v>
      </c>
    </row>
    <row r="33" spans="1:9" ht="12.75">
      <c r="A33" s="149"/>
      <c r="B33" s="144" t="s">
        <v>191</v>
      </c>
      <c r="C33" s="145"/>
      <c r="D33" s="146"/>
      <c r="E33" s="138"/>
      <c r="F33" s="138"/>
      <c r="G33" s="88">
        <v>129</v>
      </c>
      <c r="H33" s="40" t="s">
        <v>100</v>
      </c>
      <c r="I33" s="81">
        <v>1690298.98</v>
      </c>
    </row>
    <row r="34" spans="1:9" ht="12.75">
      <c r="A34" s="149"/>
      <c r="B34" s="167" t="s">
        <v>109</v>
      </c>
      <c r="C34" s="168"/>
      <c r="D34" s="169"/>
      <c r="E34" s="136" t="s">
        <v>69</v>
      </c>
      <c r="F34" s="152" t="s">
        <v>195</v>
      </c>
      <c r="G34" s="152" t="s">
        <v>114</v>
      </c>
      <c r="H34" s="176">
        <v>2</v>
      </c>
      <c r="I34" s="166">
        <v>2</v>
      </c>
    </row>
    <row r="35" spans="1:9" ht="12.75">
      <c r="A35" s="149"/>
      <c r="B35" s="170"/>
      <c r="C35" s="171"/>
      <c r="D35" s="172"/>
      <c r="E35" s="137"/>
      <c r="F35" s="142"/>
      <c r="G35" s="142"/>
      <c r="H35" s="176"/>
      <c r="I35" s="166"/>
    </row>
    <row r="36" spans="1:9" ht="19.5" customHeight="1">
      <c r="A36" s="149"/>
      <c r="B36" s="173"/>
      <c r="C36" s="174"/>
      <c r="D36" s="175"/>
      <c r="E36" s="137"/>
      <c r="F36" s="142"/>
      <c r="G36" s="142"/>
      <c r="H36" s="176"/>
      <c r="I36" s="166"/>
    </row>
    <row r="37" spans="1:9" ht="12.75">
      <c r="A37" s="149"/>
      <c r="B37" s="143" t="s">
        <v>102</v>
      </c>
      <c r="C37" s="143"/>
      <c r="D37" s="143"/>
      <c r="E37" s="137"/>
      <c r="F37" s="142"/>
      <c r="G37" s="177"/>
      <c r="H37" s="40" t="s">
        <v>100</v>
      </c>
      <c r="I37" s="81">
        <f>I38</f>
        <v>1150853.13</v>
      </c>
    </row>
    <row r="38" spans="1:9" ht="12.75">
      <c r="A38" s="149"/>
      <c r="B38" s="143" t="s">
        <v>103</v>
      </c>
      <c r="C38" s="143"/>
      <c r="D38" s="143"/>
      <c r="E38" s="137"/>
      <c r="F38" s="142"/>
      <c r="G38" s="177"/>
      <c r="H38" s="40" t="s">
        <v>100</v>
      </c>
      <c r="I38" s="81">
        <f>I39+I40</f>
        <v>1150853.13</v>
      </c>
    </row>
    <row r="39" spans="1:9" ht="12.75">
      <c r="A39" s="149"/>
      <c r="B39" s="151" t="s">
        <v>104</v>
      </c>
      <c r="C39" s="151"/>
      <c r="D39" s="151"/>
      <c r="E39" s="137"/>
      <c r="F39" s="142"/>
      <c r="G39" s="178"/>
      <c r="H39" s="40" t="s">
        <v>100</v>
      </c>
      <c r="I39" s="81">
        <v>884036.19</v>
      </c>
    </row>
    <row r="40" spans="1:9" ht="12.75">
      <c r="A40" s="150"/>
      <c r="B40" s="144" t="s">
        <v>191</v>
      </c>
      <c r="C40" s="145"/>
      <c r="D40" s="146"/>
      <c r="E40" s="138"/>
      <c r="F40" s="179"/>
      <c r="G40" s="89" t="s">
        <v>192</v>
      </c>
      <c r="H40" s="40" t="s">
        <v>100</v>
      </c>
      <c r="I40" s="81">
        <v>266816.94</v>
      </c>
    </row>
    <row r="41" spans="1:9" ht="12.75" customHeight="1">
      <c r="A41" s="132" t="s">
        <v>110</v>
      </c>
      <c r="B41" s="143" t="s">
        <v>101</v>
      </c>
      <c r="C41" s="143"/>
      <c r="D41" s="143"/>
      <c r="E41" s="136" t="s">
        <v>268</v>
      </c>
      <c r="F41" s="136" t="s">
        <v>196</v>
      </c>
      <c r="G41" s="152" t="s">
        <v>112</v>
      </c>
      <c r="H41" s="48">
        <v>7</v>
      </c>
      <c r="I41" s="83">
        <v>8</v>
      </c>
    </row>
    <row r="42" spans="1:9" ht="12.75">
      <c r="A42" s="133"/>
      <c r="B42" s="143" t="s">
        <v>102</v>
      </c>
      <c r="C42" s="143"/>
      <c r="D42" s="143"/>
      <c r="E42" s="137"/>
      <c r="F42" s="137"/>
      <c r="G42" s="155"/>
      <c r="H42" s="40" t="s">
        <v>100</v>
      </c>
      <c r="I42" s="81">
        <f>I43</f>
        <v>3923596.08</v>
      </c>
    </row>
    <row r="43" spans="1:9" ht="12.75">
      <c r="A43" s="133"/>
      <c r="B43" s="143" t="s">
        <v>103</v>
      </c>
      <c r="C43" s="143"/>
      <c r="D43" s="143"/>
      <c r="E43" s="137"/>
      <c r="F43" s="137"/>
      <c r="G43" s="155"/>
      <c r="H43" s="40" t="s">
        <v>100</v>
      </c>
      <c r="I43" s="81">
        <f>I44+I45</f>
        <v>3923596.08</v>
      </c>
    </row>
    <row r="44" spans="1:9" ht="12.75">
      <c r="A44" s="133"/>
      <c r="B44" s="151" t="s">
        <v>104</v>
      </c>
      <c r="C44" s="151"/>
      <c r="D44" s="151"/>
      <c r="E44" s="137"/>
      <c r="F44" s="137"/>
      <c r="G44" s="156"/>
      <c r="H44" s="40" t="s">
        <v>100</v>
      </c>
      <c r="I44" s="81">
        <v>2982564.62</v>
      </c>
    </row>
    <row r="45" spans="1:9" ht="12.75">
      <c r="A45" s="180"/>
      <c r="B45" s="144" t="s">
        <v>191</v>
      </c>
      <c r="C45" s="145"/>
      <c r="D45" s="146"/>
      <c r="E45" s="138"/>
      <c r="F45" s="138"/>
      <c r="G45" s="96">
        <v>119</v>
      </c>
      <c r="H45" s="94" t="s">
        <v>100</v>
      </c>
      <c r="I45" s="95">
        <v>941031.46</v>
      </c>
    </row>
    <row r="46" spans="1:9" ht="12.75">
      <c r="A46" s="87"/>
      <c r="B46" s="90"/>
      <c r="C46" s="90"/>
      <c r="D46" s="90"/>
      <c r="E46" s="91"/>
      <c r="F46" s="91"/>
      <c r="G46" s="91"/>
      <c r="H46" s="92"/>
      <c r="I46" s="93"/>
    </row>
  </sheetData>
  <sheetProtection/>
  <mergeCells count="63">
    <mergeCell ref="B11:D11"/>
    <mergeCell ref="B12:D12"/>
    <mergeCell ref="G41:G44"/>
    <mergeCell ref="G34:G39"/>
    <mergeCell ref="F34:F40"/>
    <mergeCell ref="A41:A45"/>
    <mergeCell ref="B45:D45"/>
    <mergeCell ref="E41:E45"/>
    <mergeCell ref="E28:E33"/>
    <mergeCell ref="F28:F33"/>
    <mergeCell ref="B22:D22"/>
    <mergeCell ref="B23:D23"/>
    <mergeCell ref="B32:D32"/>
    <mergeCell ref="B28:D28"/>
    <mergeCell ref="B29:D29"/>
    <mergeCell ref="B24:D24"/>
    <mergeCell ref="B27:D27"/>
    <mergeCell ref="I34:I36"/>
    <mergeCell ref="B37:D37"/>
    <mergeCell ref="F41:F45"/>
    <mergeCell ref="B41:D41"/>
    <mergeCell ref="B42:D42"/>
    <mergeCell ref="B43:D43"/>
    <mergeCell ref="B44:D44"/>
    <mergeCell ref="B39:D39"/>
    <mergeCell ref="B34:D36"/>
    <mergeCell ref="H34:H36"/>
    <mergeCell ref="A3:I4"/>
    <mergeCell ref="A7:A9"/>
    <mergeCell ref="B7:D9"/>
    <mergeCell ref="E7:G7"/>
    <mergeCell ref="I7:I8"/>
    <mergeCell ref="E8:G8"/>
    <mergeCell ref="E10:E15"/>
    <mergeCell ref="B19:D19"/>
    <mergeCell ref="B20:D20"/>
    <mergeCell ref="B21:D21"/>
    <mergeCell ref="G28:G32"/>
    <mergeCell ref="G22:G26"/>
    <mergeCell ref="G10:G14"/>
    <mergeCell ref="B31:D31"/>
    <mergeCell ref="B13:D13"/>
    <mergeCell ref="B14:D14"/>
    <mergeCell ref="E22:E27"/>
    <mergeCell ref="F22:F27"/>
    <mergeCell ref="A22:A40"/>
    <mergeCell ref="B40:D40"/>
    <mergeCell ref="E34:E40"/>
    <mergeCell ref="B30:D30"/>
    <mergeCell ref="B25:D25"/>
    <mergeCell ref="B33:D33"/>
    <mergeCell ref="B26:D26"/>
    <mergeCell ref="B38:D38"/>
    <mergeCell ref="A10:A21"/>
    <mergeCell ref="E16:E21"/>
    <mergeCell ref="F16:F21"/>
    <mergeCell ref="B16:D16"/>
    <mergeCell ref="G18:G20"/>
    <mergeCell ref="F10:F15"/>
    <mergeCell ref="B17:D17"/>
    <mergeCell ref="B18:D18"/>
    <mergeCell ref="B15:D15"/>
    <mergeCell ref="B10:D10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4">
      <selection activeCell="F50" sqref="F50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64" customFormat="1" ht="15.75">
      <c r="A1" s="181" t="s">
        <v>314</v>
      </c>
      <c r="B1" s="181"/>
      <c r="C1" s="181"/>
      <c r="D1" s="181"/>
      <c r="E1" s="181"/>
      <c r="F1" s="181"/>
      <c r="G1" s="181"/>
    </row>
    <row r="2" spans="1:7" ht="15.75">
      <c r="A2" s="181" t="s">
        <v>179</v>
      </c>
      <c r="B2" s="181"/>
      <c r="C2" s="181"/>
      <c r="D2" s="181"/>
      <c r="E2" s="181"/>
      <c r="F2" s="181"/>
      <c r="G2" s="181"/>
    </row>
    <row r="3" spans="1:5" ht="12.75">
      <c r="A3" s="19"/>
      <c r="B3" s="21"/>
      <c r="C3" s="21"/>
      <c r="D3" s="21"/>
      <c r="E3" s="20"/>
    </row>
    <row r="4" spans="1:7" ht="72" customHeight="1">
      <c r="A4" s="57" t="s">
        <v>55</v>
      </c>
      <c r="B4" s="57" t="s">
        <v>56</v>
      </c>
      <c r="C4" s="57" t="s">
        <v>57</v>
      </c>
      <c r="D4" s="57" t="s">
        <v>58</v>
      </c>
      <c r="E4" s="57" t="s">
        <v>158</v>
      </c>
      <c r="F4" s="57" t="s">
        <v>160</v>
      </c>
      <c r="G4" s="57" t="s">
        <v>45</v>
      </c>
    </row>
    <row r="5" spans="1:7" s="64" customFormat="1" ht="21.75">
      <c r="A5" s="76" t="s">
        <v>129</v>
      </c>
      <c r="B5" s="44"/>
      <c r="C5" s="44"/>
      <c r="D5" s="44"/>
      <c r="E5" s="106">
        <f>E6+E23+E27+E34+E52+E71+E84+E96+E100</f>
        <v>92782.2</v>
      </c>
      <c r="F5" s="106">
        <f>F6+F23+F27+F34+F52+F71+F84+F96+F100</f>
        <v>46646.9</v>
      </c>
      <c r="G5" s="71">
        <f>F5/E5*100</f>
        <v>50.275699433727596</v>
      </c>
    </row>
    <row r="6" spans="1:7" ht="15" customHeight="1">
      <c r="A6" s="23" t="s">
        <v>59</v>
      </c>
      <c r="B6" s="25" t="s">
        <v>60</v>
      </c>
      <c r="C6" s="26"/>
      <c r="D6" s="27"/>
      <c r="E6" s="106">
        <f>E7+E17+E20</f>
        <v>16741.199999999997</v>
      </c>
      <c r="F6" s="106">
        <f>F7+F17+F20</f>
        <v>9638.4</v>
      </c>
      <c r="G6" s="71">
        <f aca="true" t="shared" si="0" ref="G6:G69">F6/E6*100</f>
        <v>57.572933839868114</v>
      </c>
    </row>
    <row r="7" spans="1:7" ht="25.5" customHeight="1">
      <c r="A7" s="28" t="s">
        <v>68</v>
      </c>
      <c r="B7" s="25" t="s">
        <v>69</v>
      </c>
      <c r="C7" s="29"/>
      <c r="D7" s="29"/>
      <c r="E7" s="106">
        <f>E8+E10+E14</f>
        <v>16633.699999999997</v>
      </c>
      <c r="F7" s="106">
        <f>F8+F10+F14</f>
        <v>9638.4</v>
      </c>
      <c r="G7" s="71">
        <f t="shared" si="0"/>
        <v>57.94501524014501</v>
      </c>
    </row>
    <row r="8" spans="1:7" s="56" customFormat="1" ht="27" customHeight="1">
      <c r="A8" s="30" t="s">
        <v>130</v>
      </c>
      <c r="B8" s="29" t="s">
        <v>69</v>
      </c>
      <c r="C8" s="29" t="s">
        <v>193</v>
      </c>
      <c r="D8" s="73"/>
      <c r="E8" s="32">
        <f>E9</f>
        <v>1327.8</v>
      </c>
      <c r="F8" s="32">
        <f>F9</f>
        <v>1000.7</v>
      </c>
      <c r="G8" s="72">
        <f t="shared" si="0"/>
        <v>75.36526585329116</v>
      </c>
    </row>
    <row r="9" spans="1:7" ht="23.25" customHeight="1">
      <c r="A9" s="33" t="s">
        <v>115</v>
      </c>
      <c r="B9" s="29" t="s">
        <v>69</v>
      </c>
      <c r="C9" s="29" t="s">
        <v>193</v>
      </c>
      <c r="D9" s="27">
        <v>100</v>
      </c>
      <c r="E9" s="32">
        <v>1327.8</v>
      </c>
      <c r="F9" s="32">
        <v>1000.7</v>
      </c>
      <c r="G9" s="72">
        <f t="shared" si="0"/>
        <v>75.36526585329116</v>
      </c>
    </row>
    <row r="10" spans="1:7" s="56" customFormat="1" ht="24" customHeight="1">
      <c r="A10" s="33" t="s">
        <v>131</v>
      </c>
      <c r="B10" s="29" t="s">
        <v>69</v>
      </c>
      <c r="C10" s="29" t="s">
        <v>194</v>
      </c>
      <c r="D10" s="27"/>
      <c r="E10" s="32">
        <f>E11+E12+E13</f>
        <v>13412.199999999999</v>
      </c>
      <c r="F10" s="32">
        <f>F11+F12+F13</f>
        <v>7422.3</v>
      </c>
      <c r="G10" s="72">
        <f t="shared" si="0"/>
        <v>55.339914406286816</v>
      </c>
    </row>
    <row r="11" spans="1:7" s="56" customFormat="1" ht="25.5" customHeight="1">
      <c r="A11" s="30" t="s">
        <v>115</v>
      </c>
      <c r="B11" s="29" t="s">
        <v>69</v>
      </c>
      <c r="C11" s="29" t="s">
        <v>194</v>
      </c>
      <c r="D11" s="36">
        <v>100</v>
      </c>
      <c r="E11" s="32">
        <v>10429.3</v>
      </c>
      <c r="F11" s="32">
        <v>6428.1</v>
      </c>
      <c r="G11" s="72">
        <f t="shared" si="0"/>
        <v>61.63500906101081</v>
      </c>
    </row>
    <row r="12" spans="1:7" ht="31.5" customHeight="1">
      <c r="A12" s="33" t="s">
        <v>304</v>
      </c>
      <c r="B12" s="29" t="s">
        <v>69</v>
      </c>
      <c r="C12" s="29" t="s">
        <v>194</v>
      </c>
      <c r="D12" s="36">
        <v>200</v>
      </c>
      <c r="E12" s="32">
        <v>2955.3</v>
      </c>
      <c r="F12" s="32">
        <v>991.5</v>
      </c>
      <c r="G12" s="72">
        <f t="shared" si="0"/>
        <v>33.549893411836365</v>
      </c>
    </row>
    <row r="13" spans="1:7" ht="15.75" customHeight="1">
      <c r="A13" s="35" t="s">
        <v>116</v>
      </c>
      <c r="B13" s="29" t="s">
        <v>69</v>
      </c>
      <c r="C13" s="29" t="s">
        <v>194</v>
      </c>
      <c r="D13" s="36">
        <v>800</v>
      </c>
      <c r="E13" s="32">
        <v>27.6</v>
      </c>
      <c r="F13" s="32">
        <v>2.7</v>
      </c>
      <c r="G13" s="72">
        <f t="shared" si="0"/>
        <v>9.782608695652174</v>
      </c>
    </row>
    <row r="14" spans="1:7" ht="21" customHeight="1">
      <c r="A14" s="30" t="s">
        <v>148</v>
      </c>
      <c r="B14" s="29" t="s">
        <v>69</v>
      </c>
      <c r="C14" s="29" t="s">
        <v>195</v>
      </c>
      <c r="D14" s="36"/>
      <c r="E14" s="32">
        <f>E15+E16</f>
        <v>1893.7</v>
      </c>
      <c r="F14" s="32">
        <f>F15+F16</f>
        <v>1215.4</v>
      </c>
      <c r="G14" s="72">
        <f t="shared" si="0"/>
        <v>64.18123250778899</v>
      </c>
    </row>
    <row r="15" spans="1:7" ht="26.25" customHeight="1">
      <c r="A15" s="37" t="s">
        <v>115</v>
      </c>
      <c r="B15" s="29" t="s">
        <v>69</v>
      </c>
      <c r="C15" s="29" t="s">
        <v>195</v>
      </c>
      <c r="D15" s="36">
        <v>100</v>
      </c>
      <c r="E15" s="32">
        <v>1756.9</v>
      </c>
      <c r="F15" s="32">
        <v>1150.9</v>
      </c>
      <c r="G15" s="72">
        <f t="shared" si="0"/>
        <v>65.50742785588253</v>
      </c>
    </row>
    <row r="16" spans="1:7" ht="28.5" customHeight="1">
      <c r="A16" s="33" t="s">
        <v>304</v>
      </c>
      <c r="B16" s="29" t="s">
        <v>69</v>
      </c>
      <c r="C16" s="29" t="s">
        <v>195</v>
      </c>
      <c r="D16" s="36">
        <v>200</v>
      </c>
      <c r="E16" s="32">
        <v>136.8</v>
      </c>
      <c r="F16" s="32">
        <v>64.5</v>
      </c>
      <c r="G16" s="72">
        <f t="shared" si="0"/>
        <v>47.14912280701754</v>
      </c>
    </row>
    <row r="17" spans="1:7" s="64" customFormat="1" ht="12.75">
      <c r="A17" s="23" t="s">
        <v>70</v>
      </c>
      <c r="B17" s="25" t="s">
        <v>71</v>
      </c>
      <c r="C17" s="25"/>
      <c r="D17" s="25"/>
      <c r="E17" s="106">
        <f>E18</f>
        <v>100</v>
      </c>
      <c r="F17" s="106">
        <f>F18</f>
        <v>0</v>
      </c>
      <c r="G17" s="71">
        <f t="shared" si="0"/>
        <v>0</v>
      </c>
    </row>
    <row r="18" spans="1:7" ht="15.75" customHeight="1">
      <c r="A18" s="30" t="s">
        <v>133</v>
      </c>
      <c r="B18" s="29" t="s">
        <v>71</v>
      </c>
      <c r="C18" s="29" t="s">
        <v>198</v>
      </c>
      <c r="D18" s="29"/>
      <c r="E18" s="32">
        <f>E19</f>
        <v>100</v>
      </c>
      <c r="F18" s="32">
        <f>F19</f>
        <v>0</v>
      </c>
      <c r="G18" s="72">
        <f t="shared" si="0"/>
        <v>0</v>
      </c>
    </row>
    <row r="19" spans="1:7" ht="15.75" customHeight="1">
      <c r="A19" s="30" t="s">
        <v>116</v>
      </c>
      <c r="B19" s="29" t="s">
        <v>71</v>
      </c>
      <c r="C19" s="29" t="s">
        <v>198</v>
      </c>
      <c r="D19" s="29" t="s">
        <v>119</v>
      </c>
      <c r="E19" s="32">
        <v>100</v>
      </c>
      <c r="F19" s="32">
        <v>0</v>
      </c>
      <c r="G19" s="72">
        <f t="shared" si="0"/>
        <v>0</v>
      </c>
    </row>
    <row r="20" spans="1:7" s="64" customFormat="1" ht="12.75">
      <c r="A20" s="74" t="s">
        <v>72</v>
      </c>
      <c r="B20" s="25" t="s">
        <v>73</v>
      </c>
      <c r="C20" s="25"/>
      <c r="D20" s="25"/>
      <c r="E20" s="106">
        <f>E21</f>
        <v>7.5</v>
      </c>
      <c r="F20" s="106">
        <f>F21</f>
        <v>0</v>
      </c>
      <c r="G20" s="71">
        <f t="shared" si="0"/>
        <v>0</v>
      </c>
    </row>
    <row r="21" spans="1:7" ht="27" customHeight="1">
      <c r="A21" s="30" t="s">
        <v>132</v>
      </c>
      <c r="B21" s="29" t="s">
        <v>73</v>
      </c>
      <c r="C21" s="29" t="s">
        <v>197</v>
      </c>
      <c r="D21" s="36"/>
      <c r="E21" s="32">
        <f>E22</f>
        <v>7.5</v>
      </c>
      <c r="F21" s="32">
        <f>F22</f>
        <v>0</v>
      </c>
      <c r="G21" s="72">
        <f t="shared" si="0"/>
        <v>0</v>
      </c>
    </row>
    <row r="22" spans="1:7" ht="12.75">
      <c r="A22" s="33" t="s">
        <v>304</v>
      </c>
      <c r="B22" s="29" t="s">
        <v>73</v>
      </c>
      <c r="C22" s="29" t="s">
        <v>197</v>
      </c>
      <c r="D22" s="36">
        <v>200</v>
      </c>
      <c r="E22" s="32">
        <v>7.5</v>
      </c>
      <c r="F22" s="32"/>
      <c r="G22" s="72">
        <f t="shared" si="0"/>
        <v>0</v>
      </c>
    </row>
    <row r="23" spans="1:7" s="64" customFormat="1" ht="18" customHeight="1">
      <c r="A23" s="23" t="s">
        <v>200</v>
      </c>
      <c r="B23" s="25" t="s">
        <v>202</v>
      </c>
      <c r="C23" s="25"/>
      <c r="D23" s="25"/>
      <c r="E23" s="106">
        <f aca="true" t="shared" si="1" ref="E23:F25">E24</f>
        <v>30</v>
      </c>
      <c r="F23" s="106">
        <f t="shared" si="1"/>
        <v>30</v>
      </c>
      <c r="G23" s="71">
        <f t="shared" si="0"/>
        <v>100</v>
      </c>
    </row>
    <row r="24" spans="1:7" s="64" customFormat="1" ht="26.25" customHeight="1">
      <c r="A24" s="23" t="s">
        <v>201</v>
      </c>
      <c r="B24" s="25" t="s">
        <v>203</v>
      </c>
      <c r="C24" s="25"/>
      <c r="D24" s="25"/>
      <c r="E24" s="106">
        <f t="shared" si="1"/>
        <v>30</v>
      </c>
      <c r="F24" s="106">
        <f t="shared" si="1"/>
        <v>30</v>
      </c>
      <c r="G24" s="71">
        <f t="shared" si="0"/>
        <v>100</v>
      </c>
    </row>
    <row r="25" spans="1:7" ht="33.75" customHeight="1">
      <c r="A25" s="30" t="s">
        <v>204</v>
      </c>
      <c r="B25" s="29" t="s">
        <v>203</v>
      </c>
      <c r="C25" s="29" t="s">
        <v>205</v>
      </c>
      <c r="D25" s="29"/>
      <c r="E25" s="32">
        <f t="shared" si="1"/>
        <v>30</v>
      </c>
      <c r="F25" s="32">
        <f t="shared" si="1"/>
        <v>30</v>
      </c>
      <c r="G25" s="72">
        <f t="shared" si="0"/>
        <v>100</v>
      </c>
    </row>
    <row r="26" spans="1:7" ht="29.25" customHeight="1">
      <c r="A26" s="33" t="s">
        <v>304</v>
      </c>
      <c r="B26" s="29" t="s">
        <v>203</v>
      </c>
      <c r="C26" s="29" t="s">
        <v>205</v>
      </c>
      <c r="D26" s="29" t="s">
        <v>66</v>
      </c>
      <c r="E26" s="32">
        <v>30</v>
      </c>
      <c r="F26" s="32">
        <v>30</v>
      </c>
      <c r="G26" s="72">
        <f t="shared" si="0"/>
        <v>100</v>
      </c>
    </row>
    <row r="27" spans="1:7" s="64" customFormat="1" ht="18" customHeight="1">
      <c r="A27" s="23" t="s">
        <v>136</v>
      </c>
      <c r="B27" s="25" t="s">
        <v>74</v>
      </c>
      <c r="C27" s="25"/>
      <c r="D27" s="25"/>
      <c r="E27" s="106">
        <f>E28+E31</f>
        <v>253</v>
      </c>
      <c r="F27" s="106">
        <f>F28+F31</f>
        <v>0</v>
      </c>
      <c r="G27" s="71">
        <f t="shared" si="0"/>
        <v>0</v>
      </c>
    </row>
    <row r="28" spans="1:7" s="64" customFormat="1" ht="15" customHeight="1">
      <c r="A28" s="38" t="s">
        <v>75</v>
      </c>
      <c r="B28" s="25" t="s">
        <v>76</v>
      </c>
      <c r="C28" s="25"/>
      <c r="D28" s="25"/>
      <c r="E28" s="106">
        <f>E29</f>
        <v>183</v>
      </c>
      <c r="F28" s="106">
        <f>F29</f>
        <v>0</v>
      </c>
      <c r="G28" s="71">
        <f t="shared" si="0"/>
        <v>0</v>
      </c>
    </row>
    <row r="29" spans="1:7" s="56" customFormat="1" ht="56.25">
      <c r="A29" s="30" t="s">
        <v>224</v>
      </c>
      <c r="B29" s="29" t="s">
        <v>76</v>
      </c>
      <c r="C29" s="29" t="s">
        <v>225</v>
      </c>
      <c r="D29" s="29"/>
      <c r="E29" s="32">
        <f>E30</f>
        <v>183</v>
      </c>
      <c r="F29" s="32">
        <f>F30</f>
        <v>0</v>
      </c>
      <c r="G29" s="72">
        <f t="shared" si="0"/>
        <v>0</v>
      </c>
    </row>
    <row r="30" spans="1:7" ht="36.75" customHeight="1">
      <c r="A30" s="33" t="s">
        <v>304</v>
      </c>
      <c r="B30" s="29" t="s">
        <v>76</v>
      </c>
      <c r="C30" s="29" t="s">
        <v>225</v>
      </c>
      <c r="D30" s="27">
        <v>200</v>
      </c>
      <c r="E30" s="32">
        <v>183</v>
      </c>
      <c r="F30" s="32">
        <v>0</v>
      </c>
      <c r="G30" s="72">
        <f t="shared" si="0"/>
        <v>0</v>
      </c>
    </row>
    <row r="31" spans="1:7" s="64" customFormat="1" ht="14.25" customHeight="1">
      <c r="A31" s="23" t="s">
        <v>206</v>
      </c>
      <c r="B31" s="25" t="s">
        <v>207</v>
      </c>
      <c r="C31" s="25"/>
      <c r="D31" s="25"/>
      <c r="E31" s="106">
        <f>E32</f>
        <v>70</v>
      </c>
      <c r="F31" s="106">
        <f>F32</f>
        <v>0</v>
      </c>
      <c r="G31" s="71">
        <f t="shared" si="0"/>
        <v>0</v>
      </c>
    </row>
    <row r="32" spans="1:7" ht="25.5" customHeight="1">
      <c r="A32" s="30" t="s">
        <v>208</v>
      </c>
      <c r="B32" s="29" t="s">
        <v>207</v>
      </c>
      <c r="C32" s="29" t="s">
        <v>209</v>
      </c>
      <c r="D32" s="29"/>
      <c r="E32" s="32">
        <f>E33</f>
        <v>70</v>
      </c>
      <c r="F32" s="32">
        <f>F33</f>
        <v>0</v>
      </c>
      <c r="G32" s="72">
        <f t="shared" si="0"/>
        <v>0</v>
      </c>
    </row>
    <row r="33" spans="1:7" ht="33.75" customHeight="1">
      <c r="A33" s="33" t="s">
        <v>304</v>
      </c>
      <c r="B33" s="29" t="s">
        <v>207</v>
      </c>
      <c r="C33" s="29" t="s">
        <v>209</v>
      </c>
      <c r="D33" s="29" t="s">
        <v>66</v>
      </c>
      <c r="E33" s="32">
        <v>70</v>
      </c>
      <c r="F33" s="32"/>
      <c r="G33" s="72">
        <f t="shared" si="0"/>
        <v>0</v>
      </c>
    </row>
    <row r="34" spans="1:7" ht="12.75">
      <c r="A34" s="23" t="s">
        <v>77</v>
      </c>
      <c r="B34" s="25" t="s">
        <v>78</v>
      </c>
      <c r="C34" s="26"/>
      <c r="D34" s="27"/>
      <c r="E34" s="106">
        <f aca="true" t="shared" si="2" ref="E34:F36">E35</f>
        <v>38672.1</v>
      </c>
      <c r="F34" s="106">
        <f t="shared" si="2"/>
        <v>14400.9</v>
      </c>
      <c r="G34" s="71">
        <f t="shared" si="0"/>
        <v>37.2384742488771</v>
      </c>
    </row>
    <row r="35" spans="1:7" ht="14.25" customHeight="1">
      <c r="A35" s="23" t="s">
        <v>137</v>
      </c>
      <c r="B35" s="25" t="s">
        <v>79</v>
      </c>
      <c r="C35" s="25"/>
      <c r="D35" s="27"/>
      <c r="E35" s="106">
        <f>E36+E38+E40+E42+E44+E46+E48+E50</f>
        <v>38672.1</v>
      </c>
      <c r="F35" s="106">
        <f>F36+F38+F40+F42+F44+F46+F48+F50</f>
        <v>14400.9</v>
      </c>
      <c r="G35" s="71">
        <f t="shared" si="0"/>
        <v>37.2384742488771</v>
      </c>
    </row>
    <row r="36" spans="1:7" ht="45.75" customHeight="1">
      <c r="A36" s="100" t="s">
        <v>271</v>
      </c>
      <c r="B36" s="29" t="s">
        <v>79</v>
      </c>
      <c r="C36" s="29" t="s">
        <v>272</v>
      </c>
      <c r="D36" s="29"/>
      <c r="E36" s="32">
        <f t="shared" si="2"/>
        <v>215</v>
      </c>
      <c r="F36" s="32">
        <f t="shared" si="2"/>
        <v>0</v>
      </c>
      <c r="G36" s="72">
        <f t="shared" si="0"/>
        <v>0</v>
      </c>
    </row>
    <row r="37" spans="1:7" ht="33" customHeight="1">
      <c r="A37" s="33" t="s">
        <v>304</v>
      </c>
      <c r="B37" s="29" t="s">
        <v>79</v>
      </c>
      <c r="C37" s="29" t="s">
        <v>272</v>
      </c>
      <c r="D37" s="29" t="s">
        <v>66</v>
      </c>
      <c r="E37" s="32">
        <v>215</v>
      </c>
      <c r="F37" s="32"/>
      <c r="G37" s="72">
        <f t="shared" si="0"/>
        <v>0</v>
      </c>
    </row>
    <row r="38" spans="1:7" s="56" customFormat="1" ht="23.25" customHeight="1">
      <c r="A38" s="30" t="s">
        <v>273</v>
      </c>
      <c r="B38" s="29" t="s">
        <v>79</v>
      </c>
      <c r="C38" s="27">
        <v>9920000042</v>
      </c>
      <c r="D38" s="27"/>
      <c r="E38" s="32">
        <f>E39</f>
        <v>750</v>
      </c>
      <c r="F38" s="32">
        <f>F39</f>
        <v>240.4</v>
      </c>
      <c r="G38" s="72">
        <f t="shared" si="0"/>
        <v>32.053333333333335</v>
      </c>
    </row>
    <row r="39" spans="1:7" s="56" customFormat="1" ht="35.25" customHeight="1">
      <c r="A39" s="33" t="s">
        <v>304</v>
      </c>
      <c r="B39" s="29" t="s">
        <v>79</v>
      </c>
      <c r="C39" s="27">
        <v>9920000042</v>
      </c>
      <c r="D39" s="27">
        <v>200</v>
      </c>
      <c r="E39" s="32">
        <v>750</v>
      </c>
      <c r="F39" s="32">
        <v>240.4</v>
      </c>
      <c r="G39" s="72">
        <f t="shared" si="0"/>
        <v>32.053333333333335</v>
      </c>
    </row>
    <row r="40" spans="1:7" ht="60" customHeight="1">
      <c r="A40" s="117" t="s">
        <v>274</v>
      </c>
      <c r="B40" s="29" t="s">
        <v>79</v>
      </c>
      <c r="C40" s="29" t="s">
        <v>275</v>
      </c>
      <c r="D40" s="27"/>
      <c r="E40" s="32">
        <f aca="true" t="shared" si="3" ref="E40:F42">E41</f>
        <v>6098.9</v>
      </c>
      <c r="F40" s="32">
        <f t="shared" si="3"/>
        <v>3305.9</v>
      </c>
      <c r="G40" s="72">
        <f t="shared" si="0"/>
        <v>54.204856613487685</v>
      </c>
    </row>
    <row r="41" spans="1:7" ht="33.75" customHeight="1">
      <c r="A41" s="33" t="s">
        <v>304</v>
      </c>
      <c r="B41" s="29" t="s">
        <v>79</v>
      </c>
      <c r="C41" s="29" t="s">
        <v>275</v>
      </c>
      <c r="D41" s="29" t="s">
        <v>66</v>
      </c>
      <c r="E41" s="32">
        <v>6098.9</v>
      </c>
      <c r="F41" s="32">
        <v>3305.9</v>
      </c>
      <c r="G41" s="72">
        <f t="shared" si="0"/>
        <v>54.204856613487685</v>
      </c>
    </row>
    <row r="42" spans="1:7" ht="49.5" customHeight="1">
      <c r="A42" s="118" t="s">
        <v>276</v>
      </c>
      <c r="B42" s="29" t="s">
        <v>79</v>
      </c>
      <c r="C42" s="29" t="s">
        <v>277</v>
      </c>
      <c r="D42" s="29"/>
      <c r="E42" s="32">
        <f t="shared" si="3"/>
        <v>100</v>
      </c>
      <c r="F42" s="32">
        <f t="shared" si="3"/>
        <v>0</v>
      </c>
      <c r="G42" s="72">
        <f t="shared" si="0"/>
        <v>0</v>
      </c>
    </row>
    <row r="43" spans="1:7" ht="12.75">
      <c r="A43" s="33" t="s">
        <v>304</v>
      </c>
      <c r="B43" s="29" t="s">
        <v>79</v>
      </c>
      <c r="C43" s="29" t="s">
        <v>277</v>
      </c>
      <c r="D43" s="29" t="s">
        <v>66</v>
      </c>
      <c r="E43" s="32">
        <v>100</v>
      </c>
      <c r="F43" s="32"/>
      <c r="G43" s="72">
        <f t="shared" si="0"/>
        <v>0</v>
      </c>
    </row>
    <row r="44" spans="1:7" s="56" customFormat="1" ht="26.25" customHeight="1">
      <c r="A44" s="97" t="s">
        <v>278</v>
      </c>
      <c r="B44" s="29" t="s">
        <v>79</v>
      </c>
      <c r="C44" s="40" t="s">
        <v>279</v>
      </c>
      <c r="D44" s="27"/>
      <c r="E44" s="32">
        <f aca="true" t="shared" si="4" ref="E44:F46">E45</f>
        <v>1285.9</v>
      </c>
      <c r="F44" s="32">
        <f t="shared" si="4"/>
        <v>0</v>
      </c>
      <c r="G44" s="72">
        <f t="shared" si="0"/>
        <v>0</v>
      </c>
    </row>
    <row r="45" spans="1:7" s="56" customFormat="1" ht="39" customHeight="1">
      <c r="A45" s="33" t="s">
        <v>304</v>
      </c>
      <c r="B45" s="29" t="s">
        <v>79</v>
      </c>
      <c r="C45" s="40" t="s">
        <v>279</v>
      </c>
      <c r="D45" s="29" t="s">
        <v>66</v>
      </c>
      <c r="E45" s="32">
        <v>1285.9</v>
      </c>
      <c r="F45" s="32"/>
      <c r="G45" s="72">
        <f t="shared" si="0"/>
        <v>0</v>
      </c>
    </row>
    <row r="46" spans="1:7" ht="65.25" customHeight="1">
      <c r="A46" s="33" t="s">
        <v>280</v>
      </c>
      <c r="B46" s="29" t="s">
        <v>79</v>
      </c>
      <c r="C46" s="40" t="s">
        <v>281</v>
      </c>
      <c r="D46" s="29"/>
      <c r="E46" s="32">
        <f t="shared" si="4"/>
        <v>3717.9</v>
      </c>
      <c r="F46" s="32">
        <f t="shared" si="4"/>
        <v>1365.5</v>
      </c>
      <c r="G46" s="72">
        <f t="shared" si="0"/>
        <v>36.72772263912424</v>
      </c>
    </row>
    <row r="47" spans="1:7" ht="28.5" customHeight="1">
      <c r="A47" s="33" t="s">
        <v>304</v>
      </c>
      <c r="B47" s="29" t="s">
        <v>79</v>
      </c>
      <c r="C47" s="40" t="s">
        <v>281</v>
      </c>
      <c r="D47" s="29" t="s">
        <v>66</v>
      </c>
      <c r="E47" s="32">
        <v>3717.9</v>
      </c>
      <c r="F47" s="32">
        <v>1365.5</v>
      </c>
      <c r="G47" s="72">
        <f t="shared" si="0"/>
        <v>36.72772263912424</v>
      </c>
    </row>
    <row r="48" spans="1:7" ht="45.75" customHeight="1">
      <c r="A48" s="30" t="s">
        <v>282</v>
      </c>
      <c r="B48" s="29" t="s">
        <v>79</v>
      </c>
      <c r="C48" s="40" t="s">
        <v>283</v>
      </c>
      <c r="D48" s="29"/>
      <c r="E48" s="32">
        <f>E49</f>
        <v>530</v>
      </c>
      <c r="F48" s="32">
        <f>F49</f>
        <v>138.2</v>
      </c>
      <c r="G48" s="72">
        <f t="shared" si="0"/>
        <v>26.075471698113205</v>
      </c>
    </row>
    <row r="49" spans="1:7" s="56" customFormat="1" ht="33.75" customHeight="1">
      <c r="A49" s="33" t="s">
        <v>304</v>
      </c>
      <c r="B49" s="29" t="s">
        <v>79</v>
      </c>
      <c r="C49" s="40" t="s">
        <v>283</v>
      </c>
      <c r="D49" s="29" t="s">
        <v>66</v>
      </c>
      <c r="E49" s="32">
        <v>530</v>
      </c>
      <c r="F49" s="32">
        <v>138.2</v>
      </c>
      <c r="G49" s="72">
        <f t="shared" si="0"/>
        <v>26.075471698113205</v>
      </c>
    </row>
    <row r="50" spans="1:7" ht="21.75" customHeight="1">
      <c r="A50" s="30" t="s">
        <v>284</v>
      </c>
      <c r="B50" s="29" t="s">
        <v>79</v>
      </c>
      <c r="C50" s="40" t="s">
        <v>285</v>
      </c>
      <c r="D50" s="29"/>
      <c r="E50" s="32">
        <f>E51</f>
        <v>25974.4</v>
      </c>
      <c r="F50" s="32">
        <f>F51</f>
        <v>9350.9</v>
      </c>
      <c r="G50" s="72">
        <f t="shared" si="0"/>
        <v>36.000446593569045</v>
      </c>
    </row>
    <row r="51" spans="1:7" ht="12.75">
      <c r="A51" s="33" t="s">
        <v>304</v>
      </c>
      <c r="B51" s="29" t="s">
        <v>79</v>
      </c>
      <c r="C51" s="29" t="s">
        <v>285</v>
      </c>
      <c r="D51" s="29" t="s">
        <v>66</v>
      </c>
      <c r="E51" s="32">
        <v>25974.4</v>
      </c>
      <c r="F51" s="32">
        <v>9350.9</v>
      </c>
      <c r="G51" s="72">
        <f t="shared" si="0"/>
        <v>36.000446593569045</v>
      </c>
    </row>
    <row r="52" spans="1:7" s="64" customFormat="1" ht="12.75">
      <c r="A52" s="38" t="s">
        <v>138</v>
      </c>
      <c r="B52" s="25" t="s">
        <v>80</v>
      </c>
      <c r="C52" s="25"/>
      <c r="D52" s="25"/>
      <c r="E52" s="106">
        <f>E53+E56</f>
        <v>506.5</v>
      </c>
      <c r="F52" s="106">
        <f>F53+F56</f>
        <v>116</v>
      </c>
      <c r="G52" s="71">
        <f t="shared" si="0"/>
        <v>22.90227048371175</v>
      </c>
    </row>
    <row r="53" spans="1:7" s="64" customFormat="1" ht="12.75">
      <c r="A53" s="23" t="s">
        <v>139</v>
      </c>
      <c r="B53" s="25" t="s">
        <v>111</v>
      </c>
      <c r="C53" s="25"/>
      <c r="D53" s="25"/>
      <c r="E53" s="106">
        <f>E54</f>
        <v>216.5</v>
      </c>
      <c r="F53" s="106">
        <f>F54</f>
        <v>116</v>
      </c>
      <c r="G53" s="71">
        <f t="shared" si="0"/>
        <v>53.5796766743649</v>
      </c>
    </row>
    <row r="54" spans="1:7" ht="45">
      <c r="A54" s="30" t="s">
        <v>140</v>
      </c>
      <c r="B54" s="29" t="s">
        <v>111</v>
      </c>
      <c r="C54" s="29" t="s">
        <v>210</v>
      </c>
      <c r="D54" s="29"/>
      <c r="E54" s="32">
        <f>E55</f>
        <v>216.5</v>
      </c>
      <c r="F54" s="32">
        <f>F55</f>
        <v>116</v>
      </c>
      <c r="G54" s="72">
        <f t="shared" si="0"/>
        <v>53.5796766743649</v>
      </c>
    </row>
    <row r="55" spans="1:7" ht="12.75">
      <c r="A55" s="33" t="s">
        <v>304</v>
      </c>
      <c r="B55" s="29" t="s">
        <v>111</v>
      </c>
      <c r="C55" s="29" t="s">
        <v>210</v>
      </c>
      <c r="D55" s="29" t="s">
        <v>66</v>
      </c>
      <c r="E55" s="32">
        <v>216.5</v>
      </c>
      <c r="F55" s="32">
        <v>116</v>
      </c>
      <c r="G55" s="72">
        <f t="shared" si="0"/>
        <v>53.5796766743649</v>
      </c>
    </row>
    <row r="56" spans="1:7" ht="12.75">
      <c r="A56" s="122" t="s">
        <v>286</v>
      </c>
      <c r="B56" s="123" t="s">
        <v>293</v>
      </c>
      <c r="C56" s="29"/>
      <c r="D56" s="29"/>
      <c r="E56" s="32">
        <f>E57+E59+E61+E63+E65+E67+E69</f>
        <v>290</v>
      </c>
      <c r="F56" s="32">
        <f>F57+F59+F61+F63+F65+F67+F69</f>
        <v>0</v>
      </c>
      <c r="G56" s="72">
        <f t="shared" si="0"/>
        <v>0</v>
      </c>
    </row>
    <row r="57" spans="1:7" ht="22.5" hidden="1">
      <c r="A57" s="119" t="s">
        <v>287</v>
      </c>
      <c r="B57" s="123" t="s">
        <v>293</v>
      </c>
      <c r="C57" s="29" t="s">
        <v>294</v>
      </c>
      <c r="D57" s="29"/>
      <c r="E57" s="32">
        <f>E58</f>
        <v>0</v>
      </c>
      <c r="F57" s="32"/>
      <c r="G57" s="72"/>
    </row>
    <row r="58" spans="1:7" ht="12.75" hidden="1">
      <c r="A58" s="33" t="s">
        <v>304</v>
      </c>
      <c r="B58" s="123" t="s">
        <v>293</v>
      </c>
      <c r="C58" s="29" t="s">
        <v>294</v>
      </c>
      <c r="D58" s="29" t="s">
        <v>66</v>
      </c>
      <c r="E58" s="32">
        <v>0</v>
      </c>
      <c r="F58" s="32"/>
      <c r="G58" s="72"/>
    </row>
    <row r="59" spans="1:7" ht="30.75" customHeight="1">
      <c r="A59" s="119" t="s">
        <v>288</v>
      </c>
      <c r="B59" s="123" t="s">
        <v>293</v>
      </c>
      <c r="C59" s="124" t="s">
        <v>295</v>
      </c>
      <c r="D59" s="29"/>
      <c r="E59" s="32">
        <f>E60</f>
        <v>70</v>
      </c>
      <c r="F59" s="32"/>
      <c r="G59" s="72">
        <f t="shared" si="0"/>
        <v>0</v>
      </c>
    </row>
    <row r="60" spans="1:7" ht="12.75">
      <c r="A60" s="33" t="s">
        <v>304</v>
      </c>
      <c r="B60" s="123" t="s">
        <v>293</v>
      </c>
      <c r="C60" s="124" t="s">
        <v>295</v>
      </c>
      <c r="D60" s="29" t="s">
        <v>66</v>
      </c>
      <c r="E60" s="32">
        <v>70</v>
      </c>
      <c r="F60" s="32"/>
      <c r="G60" s="72">
        <f t="shared" si="0"/>
        <v>0</v>
      </c>
    </row>
    <row r="61" spans="1:7" ht="33.75">
      <c r="A61" s="119" t="s">
        <v>289</v>
      </c>
      <c r="B61" s="123" t="s">
        <v>293</v>
      </c>
      <c r="C61" s="124" t="s">
        <v>296</v>
      </c>
      <c r="D61" s="29"/>
      <c r="E61" s="32">
        <f>E62</f>
        <v>30</v>
      </c>
      <c r="F61" s="32"/>
      <c r="G61" s="72">
        <f t="shared" si="0"/>
        <v>0</v>
      </c>
    </row>
    <row r="62" spans="1:7" ht="12.75">
      <c r="A62" s="33" t="s">
        <v>304</v>
      </c>
      <c r="B62" s="123" t="s">
        <v>293</v>
      </c>
      <c r="C62" s="124" t="s">
        <v>296</v>
      </c>
      <c r="D62" s="29" t="s">
        <v>66</v>
      </c>
      <c r="E62" s="32">
        <v>30</v>
      </c>
      <c r="F62" s="32"/>
      <c r="G62" s="72">
        <f t="shared" si="0"/>
        <v>0</v>
      </c>
    </row>
    <row r="63" spans="1:7" ht="33.75">
      <c r="A63" s="119" t="s">
        <v>290</v>
      </c>
      <c r="B63" s="123" t="s">
        <v>293</v>
      </c>
      <c r="C63" s="124" t="s">
        <v>297</v>
      </c>
      <c r="D63" s="29"/>
      <c r="E63" s="32">
        <f>E64</f>
        <v>30</v>
      </c>
      <c r="F63" s="32"/>
      <c r="G63" s="72">
        <f t="shared" si="0"/>
        <v>0</v>
      </c>
    </row>
    <row r="64" spans="1:7" ht="12.75">
      <c r="A64" s="33" t="s">
        <v>304</v>
      </c>
      <c r="B64" s="123" t="s">
        <v>293</v>
      </c>
      <c r="C64" s="124" t="s">
        <v>297</v>
      </c>
      <c r="D64" s="29" t="s">
        <v>66</v>
      </c>
      <c r="E64" s="32">
        <v>30</v>
      </c>
      <c r="F64" s="32"/>
      <c r="G64" s="72">
        <f t="shared" si="0"/>
        <v>0</v>
      </c>
    </row>
    <row r="65" spans="1:7" ht="45">
      <c r="A65" s="120" t="s">
        <v>291</v>
      </c>
      <c r="B65" s="123" t="s">
        <v>293</v>
      </c>
      <c r="C65" s="123" t="s">
        <v>298</v>
      </c>
      <c r="D65" s="29"/>
      <c r="E65" s="32">
        <f>E66</f>
        <v>20</v>
      </c>
      <c r="F65" s="32"/>
      <c r="G65" s="72">
        <f t="shared" si="0"/>
        <v>0</v>
      </c>
    </row>
    <row r="66" spans="1:7" ht="12.75">
      <c r="A66" s="33" t="s">
        <v>304</v>
      </c>
      <c r="B66" s="123" t="s">
        <v>293</v>
      </c>
      <c r="C66" s="123" t="s">
        <v>298</v>
      </c>
      <c r="D66" s="29" t="s">
        <v>66</v>
      </c>
      <c r="E66" s="32">
        <v>20</v>
      </c>
      <c r="F66" s="32"/>
      <c r="G66" s="72">
        <f t="shared" si="0"/>
        <v>0</v>
      </c>
    </row>
    <row r="67" spans="1:7" ht="22.5">
      <c r="A67" s="120" t="s">
        <v>292</v>
      </c>
      <c r="B67" s="123" t="s">
        <v>293</v>
      </c>
      <c r="C67" s="123" t="s">
        <v>299</v>
      </c>
      <c r="D67" s="29"/>
      <c r="E67" s="32">
        <f>E68</f>
        <v>70</v>
      </c>
      <c r="F67" s="32"/>
      <c r="G67" s="72">
        <f t="shared" si="0"/>
        <v>0</v>
      </c>
    </row>
    <row r="68" spans="1:7" ht="12.75">
      <c r="A68" s="33" t="s">
        <v>304</v>
      </c>
      <c r="B68" s="123" t="s">
        <v>293</v>
      </c>
      <c r="C68" s="123" t="s">
        <v>299</v>
      </c>
      <c r="D68" s="29" t="s">
        <v>66</v>
      </c>
      <c r="E68" s="32">
        <v>70</v>
      </c>
      <c r="F68" s="32"/>
      <c r="G68" s="72">
        <f t="shared" si="0"/>
        <v>0</v>
      </c>
    </row>
    <row r="69" spans="1:7" ht="33.75">
      <c r="A69" s="120" t="s">
        <v>271</v>
      </c>
      <c r="B69" s="123" t="s">
        <v>293</v>
      </c>
      <c r="C69" s="123" t="s">
        <v>272</v>
      </c>
      <c r="D69" s="29"/>
      <c r="E69" s="32">
        <f>E70</f>
        <v>70</v>
      </c>
      <c r="F69" s="32"/>
      <c r="G69" s="72">
        <f t="shared" si="0"/>
        <v>0</v>
      </c>
    </row>
    <row r="70" spans="1:7" ht="12.75">
      <c r="A70" s="33" t="s">
        <v>304</v>
      </c>
      <c r="B70" s="123" t="s">
        <v>293</v>
      </c>
      <c r="C70" s="123" t="s">
        <v>272</v>
      </c>
      <c r="D70" s="29" t="s">
        <v>66</v>
      </c>
      <c r="E70" s="32">
        <v>70</v>
      </c>
      <c r="F70" s="32"/>
      <c r="G70" s="72">
        <f aca="true" t="shared" si="5" ref="G70:G119">F70/E70*100</f>
        <v>0</v>
      </c>
    </row>
    <row r="71" spans="1:7" s="64" customFormat="1" ht="15.75" customHeight="1">
      <c r="A71" s="23" t="s">
        <v>141</v>
      </c>
      <c r="B71" s="25" t="s">
        <v>81</v>
      </c>
      <c r="C71" s="25"/>
      <c r="D71" s="25"/>
      <c r="E71" s="106">
        <f>E72+E79</f>
        <v>19560.1</v>
      </c>
      <c r="F71" s="106">
        <f>F72+F79</f>
        <v>11042.699999999999</v>
      </c>
      <c r="G71" s="71">
        <f t="shared" si="5"/>
        <v>56.45523284645784</v>
      </c>
    </row>
    <row r="72" spans="1:7" s="64" customFormat="1" ht="17.25" customHeight="1">
      <c r="A72" s="23" t="s">
        <v>142</v>
      </c>
      <c r="B72" s="25" t="s">
        <v>82</v>
      </c>
      <c r="C72" s="25"/>
      <c r="D72" s="25"/>
      <c r="E72" s="106">
        <f>E73+E75+E77</f>
        <v>10698.2</v>
      </c>
      <c r="F72" s="106">
        <f>F73+F75+F77</f>
        <v>4941.4</v>
      </c>
      <c r="G72" s="71">
        <f t="shared" si="5"/>
        <v>46.18907853657624</v>
      </c>
    </row>
    <row r="73" spans="1:7" ht="21" customHeight="1">
      <c r="A73" s="30" t="s">
        <v>143</v>
      </c>
      <c r="B73" s="29" t="s">
        <v>82</v>
      </c>
      <c r="C73" s="29" t="s">
        <v>211</v>
      </c>
      <c r="D73" s="29"/>
      <c r="E73" s="32">
        <f>E74</f>
        <v>240</v>
      </c>
      <c r="F73" s="32">
        <f>F74</f>
        <v>240</v>
      </c>
      <c r="G73" s="72">
        <f t="shared" si="5"/>
        <v>100</v>
      </c>
    </row>
    <row r="74" spans="1:7" ht="12.75">
      <c r="A74" s="33" t="s">
        <v>304</v>
      </c>
      <c r="B74" s="29" t="s">
        <v>82</v>
      </c>
      <c r="C74" s="29" t="s">
        <v>211</v>
      </c>
      <c r="D74" s="29" t="s">
        <v>66</v>
      </c>
      <c r="E74" s="32">
        <v>240</v>
      </c>
      <c r="F74" s="32">
        <v>240</v>
      </c>
      <c r="G74" s="72">
        <f t="shared" si="5"/>
        <v>100</v>
      </c>
    </row>
    <row r="75" spans="1:7" s="56" customFormat="1" ht="27" customHeight="1">
      <c r="A75" s="30" t="s">
        <v>144</v>
      </c>
      <c r="B75" s="29" t="s">
        <v>82</v>
      </c>
      <c r="C75" s="29" t="s">
        <v>212</v>
      </c>
      <c r="D75" s="29"/>
      <c r="E75" s="32">
        <f>E76</f>
        <v>8143</v>
      </c>
      <c r="F75" s="32">
        <f>F76</f>
        <v>3161.6</v>
      </c>
      <c r="G75" s="72">
        <f t="shared" si="5"/>
        <v>38.825985509026154</v>
      </c>
    </row>
    <row r="76" spans="1:7" ht="12.75">
      <c r="A76" s="33" t="s">
        <v>304</v>
      </c>
      <c r="B76" s="29" t="s">
        <v>82</v>
      </c>
      <c r="C76" s="29" t="s">
        <v>212</v>
      </c>
      <c r="D76" s="29" t="s">
        <v>66</v>
      </c>
      <c r="E76" s="32">
        <v>8143</v>
      </c>
      <c r="F76" s="32">
        <v>3161.6</v>
      </c>
      <c r="G76" s="72">
        <f t="shared" si="5"/>
        <v>38.825985509026154</v>
      </c>
    </row>
    <row r="77" spans="1:7" ht="22.5">
      <c r="A77" s="100" t="s">
        <v>220</v>
      </c>
      <c r="B77" s="29" t="s">
        <v>82</v>
      </c>
      <c r="C77" s="29" t="s">
        <v>221</v>
      </c>
      <c r="D77" s="29"/>
      <c r="E77" s="32">
        <f>E78</f>
        <v>2315.2</v>
      </c>
      <c r="F77" s="32">
        <f>F78</f>
        <v>1539.8</v>
      </c>
      <c r="G77" s="72">
        <f t="shared" si="5"/>
        <v>66.50829302004146</v>
      </c>
    </row>
    <row r="78" spans="1:7" ht="12.75">
      <c r="A78" s="33" t="s">
        <v>305</v>
      </c>
      <c r="B78" s="29" t="s">
        <v>82</v>
      </c>
      <c r="C78" s="29" t="s">
        <v>221</v>
      </c>
      <c r="D78" s="29" t="s">
        <v>66</v>
      </c>
      <c r="E78" s="32">
        <v>2315.2</v>
      </c>
      <c r="F78" s="32">
        <v>1539.8</v>
      </c>
      <c r="G78" s="72">
        <f t="shared" si="5"/>
        <v>66.50829302004146</v>
      </c>
    </row>
    <row r="79" spans="1:7" s="64" customFormat="1" ht="17.25" customHeight="1">
      <c r="A79" s="45" t="s">
        <v>117</v>
      </c>
      <c r="B79" s="29" t="s">
        <v>268</v>
      </c>
      <c r="C79" s="29" t="s">
        <v>196</v>
      </c>
      <c r="D79" s="29"/>
      <c r="E79" s="32">
        <f>E80+E81+E83+E82</f>
        <v>8861.9</v>
      </c>
      <c r="F79" s="32">
        <f>F80+F81+F83+F82</f>
        <v>6101.299999999999</v>
      </c>
      <c r="G79" s="72">
        <f t="shared" si="5"/>
        <v>68.8486667644636</v>
      </c>
    </row>
    <row r="80" spans="1:7" s="64" customFormat="1" ht="33.75" customHeight="1">
      <c r="A80" s="30" t="s">
        <v>115</v>
      </c>
      <c r="B80" s="29" t="s">
        <v>268</v>
      </c>
      <c r="C80" s="29" t="s">
        <v>196</v>
      </c>
      <c r="D80" s="29" t="s">
        <v>135</v>
      </c>
      <c r="E80" s="32">
        <v>5641.7</v>
      </c>
      <c r="F80" s="32">
        <v>3923.6</v>
      </c>
      <c r="G80" s="72">
        <f t="shared" si="5"/>
        <v>69.54641331513551</v>
      </c>
    </row>
    <row r="81" spans="1:7" s="64" customFormat="1" ht="26.25" customHeight="1">
      <c r="A81" s="33" t="s">
        <v>304</v>
      </c>
      <c r="B81" s="29" t="s">
        <v>268</v>
      </c>
      <c r="C81" s="29" t="s">
        <v>196</v>
      </c>
      <c r="D81" s="29" t="s">
        <v>66</v>
      </c>
      <c r="E81" s="32">
        <v>3010.8</v>
      </c>
      <c r="F81" s="32">
        <v>2050.8</v>
      </c>
      <c r="G81" s="72">
        <f t="shared" si="5"/>
        <v>68.11478676763652</v>
      </c>
    </row>
    <row r="82" spans="1:7" s="64" customFormat="1" ht="26.25" customHeight="1">
      <c r="A82" s="125" t="s">
        <v>146</v>
      </c>
      <c r="B82" s="29" t="s">
        <v>268</v>
      </c>
      <c r="C82" s="29" t="s">
        <v>196</v>
      </c>
      <c r="D82" s="29" t="s">
        <v>67</v>
      </c>
      <c r="E82" s="32">
        <v>185.9</v>
      </c>
      <c r="F82" s="32">
        <v>125.9</v>
      </c>
      <c r="G82" s="72">
        <f t="shared" si="5"/>
        <v>67.7245831091985</v>
      </c>
    </row>
    <row r="83" spans="1:7" s="64" customFormat="1" ht="17.25" customHeight="1">
      <c r="A83" s="33" t="s">
        <v>116</v>
      </c>
      <c r="B83" s="29" t="s">
        <v>268</v>
      </c>
      <c r="C83" s="29" t="s">
        <v>196</v>
      </c>
      <c r="D83" s="29" t="s">
        <v>119</v>
      </c>
      <c r="E83" s="32">
        <v>23.5</v>
      </c>
      <c r="F83" s="32">
        <v>1</v>
      </c>
      <c r="G83" s="72">
        <f t="shared" si="5"/>
        <v>4.25531914893617</v>
      </c>
    </row>
    <row r="84" spans="1:7" s="64" customFormat="1" ht="14.25" customHeight="1">
      <c r="A84" s="23" t="s">
        <v>145</v>
      </c>
      <c r="B84" s="25" t="s">
        <v>83</v>
      </c>
      <c r="C84" s="25"/>
      <c r="D84" s="25"/>
      <c r="E84" s="106">
        <f>E85+E91+E89</f>
        <v>14479.300000000001</v>
      </c>
      <c r="F84" s="106">
        <f>F85+F91+F89</f>
        <v>9892.8</v>
      </c>
      <c r="G84" s="71">
        <f t="shared" si="5"/>
        <v>68.32374493242077</v>
      </c>
    </row>
    <row r="85" spans="1:7" s="64" customFormat="1" ht="15" customHeight="1">
      <c r="A85" s="38" t="s">
        <v>228</v>
      </c>
      <c r="B85" s="25" t="s">
        <v>229</v>
      </c>
      <c r="C85" s="25"/>
      <c r="D85" s="25"/>
      <c r="E85" s="106">
        <f>E86</f>
        <v>643.2</v>
      </c>
      <c r="F85" s="106">
        <f>F86</f>
        <v>209.9</v>
      </c>
      <c r="G85" s="71">
        <f t="shared" si="5"/>
        <v>32.63370646766169</v>
      </c>
    </row>
    <row r="86" spans="1:7" ht="45">
      <c r="A86" s="121" t="s">
        <v>300</v>
      </c>
      <c r="B86" s="29" t="s">
        <v>229</v>
      </c>
      <c r="C86" s="29" t="s">
        <v>213</v>
      </c>
      <c r="D86" s="29"/>
      <c r="E86" s="32">
        <f>E87</f>
        <v>643.2</v>
      </c>
      <c r="F86" s="32">
        <f>F87</f>
        <v>209.9</v>
      </c>
      <c r="G86" s="72">
        <f t="shared" si="5"/>
        <v>32.63370646766169</v>
      </c>
    </row>
    <row r="87" spans="1:7" ht="16.5" customHeight="1">
      <c r="A87" s="45" t="s">
        <v>146</v>
      </c>
      <c r="B87" s="29" t="s">
        <v>229</v>
      </c>
      <c r="C87" s="40" t="s">
        <v>213</v>
      </c>
      <c r="D87" s="27">
        <v>300</v>
      </c>
      <c r="E87" s="107">
        <v>643.2</v>
      </c>
      <c r="F87" s="107">
        <v>209.9</v>
      </c>
      <c r="G87" s="72">
        <f t="shared" si="5"/>
        <v>32.63370646766169</v>
      </c>
    </row>
    <row r="88" spans="1:7" ht="16.5" customHeight="1">
      <c r="A88" s="126" t="s">
        <v>303</v>
      </c>
      <c r="B88" s="25" t="s">
        <v>123</v>
      </c>
      <c r="C88" s="39"/>
      <c r="D88" s="49"/>
      <c r="E88" s="108">
        <f>E89</f>
        <v>401.1</v>
      </c>
      <c r="F88" s="108">
        <f>F89</f>
        <v>267.4</v>
      </c>
      <c r="G88" s="71">
        <f t="shared" si="5"/>
        <v>66.66666666666666</v>
      </c>
    </row>
    <row r="89" spans="1:7" ht="35.25" customHeight="1">
      <c r="A89" s="121" t="s">
        <v>301</v>
      </c>
      <c r="B89" s="29" t="s">
        <v>123</v>
      </c>
      <c r="C89" s="40" t="s">
        <v>302</v>
      </c>
      <c r="D89" s="27"/>
      <c r="E89" s="107">
        <f>E90</f>
        <v>401.1</v>
      </c>
      <c r="F89" s="107">
        <f>F90</f>
        <v>267.4</v>
      </c>
      <c r="G89" s="72">
        <f t="shared" si="5"/>
        <v>66.66666666666666</v>
      </c>
    </row>
    <row r="90" spans="1:7" ht="16.5" customHeight="1">
      <c r="A90" s="45" t="s">
        <v>146</v>
      </c>
      <c r="B90" s="29" t="s">
        <v>123</v>
      </c>
      <c r="C90" s="40" t="s">
        <v>302</v>
      </c>
      <c r="D90" s="27">
        <v>300</v>
      </c>
      <c r="E90" s="107">
        <v>401.1</v>
      </c>
      <c r="F90" s="107">
        <v>267.4</v>
      </c>
      <c r="G90" s="72">
        <f t="shared" si="5"/>
        <v>66.66666666666666</v>
      </c>
    </row>
    <row r="91" spans="1:7" s="64" customFormat="1" ht="17.25" customHeight="1">
      <c r="A91" s="38" t="s">
        <v>147</v>
      </c>
      <c r="B91" s="25" t="s">
        <v>84</v>
      </c>
      <c r="C91" s="39"/>
      <c r="D91" s="49"/>
      <c r="E91" s="108">
        <f>E92+E94</f>
        <v>13435</v>
      </c>
      <c r="F91" s="108">
        <f>F92+F94</f>
        <v>9415.5</v>
      </c>
      <c r="G91" s="71">
        <f t="shared" si="5"/>
        <v>70.08187569780424</v>
      </c>
    </row>
    <row r="92" spans="1:7" ht="31.5" customHeight="1">
      <c r="A92" s="33" t="s">
        <v>149</v>
      </c>
      <c r="B92" s="29" t="s">
        <v>84</v>
      </c>
      <c r="C92" s="40" t="s">
        <v>214</v>
      </c>
      <c r="D92" s="29"/>
      <c r="E92" s="32">
        <f>E93</f>
        <v>8187.9</v>
      </c>
      <c r="F92" s="32">
        <f>F93</f>
        <v>5831.9</v>
      </c>
      <c r="G92" s="72">
        <f t="shared" si="5"/>
        <v>71.22583324173475</v>
      </c>
    </row>
    <row r="93" spans="1:7" ht="12.75">
      <c r="A93" s="30" t="s">
        <v>146</v>
      </c>
      <c r="B93" s="29" t="s">
        <v>84</v>
      </c>
      <c r="C93" s="40" t="s">
        <v>214</v>
      </c>
      <c r="D93" s="29" t="s">
        <v>67</v>
      </c>
      <c r="E93" s="32">
        <v>8187.9</v>
      </c>
      <c r="F93" s="32">
        <v>5831.9</v>
      </c>
      <c r="G93" s="72">
        <f t="shared" si="5"/>
        <v>71.22583324173475</v>
      </c>
    </row>
    <row r="94" spans="1:7" s="56" customFormat="1" ht="28.5" customHeight="1">
      <c r="A94" s="37" t="s">
        <v>150</v>
      </c>
      <c r="B94" s="29" t="s">
        <v>84</v>
      </c>
      <c r="C94" s="40" t="s">
        <v>215</v>
      </c>
      <c r="D94" s="27"/>
      <c r="E94" s="32">
        <f>E95</f>
        <v>5247.1</v>
      </c>
      <c r="F94" s="32">
        <f>F95</f>
        <v>3583.6</v>
      </c>
      <c r="G94" s="72">
        <f t="shared" si="5"/>
        <v>68.29677345581369</v>
      </c>
    </row>
    <row r="95" spans="1:7" ht="12.75">
      <c r="A95" s="45" t="s">
        <v>146</v>
      </c>
      <c r="B95" s="29" t="s">
        <v>84</v>
      </c>
      <c r="C95" s="40" t="s">
        <v>215</v>
      </c>
      <c r="D95" s="29" t="s">
        <v>67</v>
      </c>
      <c r="E95" s="32">
        <v>5247.1</v>
      </c>
      <c r="F95" s="32">
        <v>3583.6</v>
      </c>
      <c r="G95" s="72">
        <f t="shared" si="5"/>
        <v>68.29677345581369</v>
      </c>
    </row>
    <row r="96" spans="1:7" s="77" customFormat="1" ht="15" customHeight="1">
      <c r="A96" s="76" t="s">
        <v>151</v>
      </c>
      <c r="B96" s="25" t="s">
        <v>85</v>
      </c>
      <c r="C96" s="39"/>
      <c r="D96" s="25"/>
      <c r="E96" s="106">
        <f aca="true" t="shared" si="6" ref="E96:F98">E97</f>
        <v>488</v>
      </c>
      <c r="F96" s="106">
        <f t="shared" si="6"/>
        <v>307.5</v>
      </c>
      <c r="G96" s="71">
        <f t="shared" si="5"/>
        <v>63.01229508196722</v>
      </c>
    </row>
    <row r="97" spans="1:7" s="64" customFormat="1" ht="12.75">
      <c r="A97" s="23" t="s">
        <v>86</v>
      </c>
      <c r="B97" s="25" t="s">
        <v>87</v>
      </c>
      <c r="C97" s="39"/>
      <c r="D97" s="25"/>
      <c r="E97" s="106">
        <f t="shared" si="6"/>
        <v>488</v>
      </c>
      <c r="F97" s="106">
        <f t="shared" si="6"/>
        <v>307.5</v>
      </c>
      <c r="G97" s="71">
        <f t="shared" si="5"/>
        <v>63.01229508196722</v>
      </c>
    </row>
    <row r="98" spans="1:7" ht="36.75" customHeight="1">
      <c r="A98" s="30" t="s">
        <v>152</v>
      </c>
      <c r="B98" s="29" t="s">
        <v>87</v>
      </c>
      <c r="C98" s="40" t="s">
        <v>216</v>
      </c>
      <c r="D98" s="29"/>
      <c r="E98" s="32">
        <f t="shared" si="6"/>
        <v>488</v>
      </c>
      <c r="F98" s="32">
        <f t="shared" si="6"/>
        <v>307.5</v>
      </c>
      <c r="G98" s="72">
        <f t="shared" si="5"/>
        <v>63.01229508196722</v>
      </c>
    </row>
    <row r="99" spans="1:7" ht="11.25" customHeight="1">
      <c r="A99" s="33" t="s">
        <v>304</v>
      </c>
      <c r="B99" s="29" t="s">
        <v>87</v>
      </c>
      <c r="C99" s="40" t="s">
        <v>216</v>
      </c>
      <c r="D99" s="29" t="s">
        <v>66</v>
      </c>
      <c r="E99" s="32">
        <v>488</v>
      </c>
      <c r="F99" s="32">
        <v>307.5</v>
      </c>
      <c r="G99" s="72">
        <f t="shared" si="5"/>
        <v>63.01229508196722</v>
      </c>
    </row>
    <row r="100" spans="1:7" s="64" customFormat="1" ht="12.75">
      <c r="A100" s="41" t="s">
        <v>153</v>
      </c>
      <c r="B100" s="25" t="s">
        <v>88</v>
      </c>
      <c r="C100" s="39"/>
      <c r="D100" s="49"/>
      <c r="E100" s="106">
        <f aca="true" t="shared" si="7" ref="E100:F102">E101</f>
        <v>2052</v>
      </c>
      <c r="F100" s="106">
        <f t="shared" si="7"/>
        <v>1218.6</v>
      </c>
      <c r="G100" s="71">
        <f t="shared" si="5"/>
        <v>59.3859649122807</v>
      </c>
    </row>
    <row r="101" spans="1:7" s="64" customFormat="1" ht="12.75" customHeight="1">
      <c r="A101" s="46" t="s">
        <v>89</v>
      </c>
      <c r="B101" s="25" t="s">
        <v>90</v>
      </c>
      <c r="C101" s="39"/>
      <c r="D101" s="25"/>
      <c r="E101" s="106">
        <f t="shared" si="7"/>
        <v>2052</v>
      </c>
      <c r="F101" s="106">
        <f t="shared" si="7"/>
        <v>1218.6</v>
      </c>
      <c r="G101" s="71">
        <f t="shared" si="5"/>
        <v>59.3859649122807</v>
      </c>
    </row>
    <row r="102" spans="1:7" ht="45" customHeight="1">
      <c r="A102" s="33" t="s">
        <v>154</v>
      </c>
      <c r="B102" s="29" t="s">
        <v>90</v>
      </c>
      <c r="C102" s="40" t="s">
        <v>217</v>
      </c>
      <c r="D102" s="29"/>
      <c r="E102" s="32">
        <f t="shared" si="7"/>
        <v>2052</v>
      </c>
      <c r="F102" s="32">
        <f t="shared" si="7"/>
        <v>1218.6</v>
      </c>
      <c r="G102" s="72">
        <f t="shared" si="5"/>
        <v>59.3859649122807</v>
      </c>
    </row>
    <row r="103" spans="1:7" ht="27.75" customHeight="1">
      <c r="A103" s="33" t="s">
        <v>304</v>
      </c>
      <c r="B103" s="29" t="s">
        <v>90</v>
      </c>
      <c r="C103" s="40" t="s">
        <v>217</v>
      </c>
      <c r="D103" s="29" t="s">
        <v>66</v>
      </c>
      <c r="E103" s="32">
        <v>2052</v>
      </c>
      <c r="F103" s="32">
        <v>1218.6</v>
      </c>
      <c r="G103" s="72">
        <f t="shared" si="5"/>
        <v>59.3859649122807</v>
      </c>
    </row>
    <row r="104" spans="1:7" ht="14.25" customHeight="1">
      <c r="A104" s="23" t="s">
        <v>155</v>
      </c>
      <c r="B104" s="25"/>
      <c r="C104" s="25"/>
      <c r="D104" s="25"/>
      <c r="E104" s="108">
        <f aca="true" t="shared" si="8" ref="E104:F107">E105</f>
        <v>3609.5</v>
      </c>
      <c r="F104" s="108">
        <f t="shared" si="8"/>
        <v>2084.8999999999996</v>
      </c>
      <c r="G104" s="71">
        <f t="shared" si="5"/>
        <v>57.761462806482875</v>
      </c>
    </row>
    <row r="105" spans="1:7" ht="17.25" customHeight="1">
      <c r="A105" s="23" t="s">
        <v>59</v>
      </c>
      <c r="B105" s="25" t="s">
        <v>60</v>
      </c>
      <c r="C105" s="31"/>
      <c r="D105" s="31"/>
      <c r="E105" s="108">
        <f>E106+E109</f>
        <v>3609.5</v>
      </c>
      <c r="F105" s="108">
        <f>F106+F109</f>
        <v>2084.8999999999996</v>
      </c>
      <c r="G105" s="71">
        <f t="shared" si="5"/>
        <v>57.761462806482875</v>
      </c>
    </row>
    <row r="106" spans="1:7" ht="16.5" customHeight="1">
      <c r="A106" s="50" t="s">
        <v>61</v>
      </c>
      <c r="B106" s="25" t="s">
        <v>62</v>
      </c>
      <c r="C106" s="39"/>
      <c r="D106" s="27"/>
      <c r="E106" s="108">
        <f t="shared" si="8"/>
        <v>1327.8</v>
      </c>
      <c r="F106" s="108">
        <f t="shared" si="8"/>
        <v>918.7</v>
      </c>
      <c r="G106" s="71">
        <f t="shared" si="5"/>
        <v>69.18963699352312</v>
      </c>
    </row>
    <row r="107" spans="1:7" ht="13.5" customHeight="1">
      <c r="A107" s="45" t="s">
        <v>156</v>
      </c>
      <c r="B107" s="29" t="s">
        <v>62</v>
      </c>
      <c r="C107" s="40" t="s">
        <v>190</v>
      </c>
      <c r="D107" s="29"/>
      <c r="E107" s="107">
        <f t="shared" si="8"/>
        <v>1327.8</v>
      </c>
      <c r="F107" s="107">
        <f t="shared" si="8"/>
        <v>918.7</v>
      </c>
      <c r="G107" s="72">
        <f t="shared" si="5"/>
        <v>69.18963699352312</v>
      </c>
    </row>
    <row r="108" spans="1:7" ht="26.25" customHeight="1">
      <c r="A108" s="33" t="s">
        <v>115</v>
      </c>
      <c r="B108" s="29" t="s">
        <v>62</v>
      </c>
      <c r="C108" s="40" t="s">
        <v>190</v>
      </c>
      <c r="D108" s="29" t="s">
        <v>135</v>
      </c>
      <c r="E108" s="107">
        <v>1327.8</v>
      </c>
      <c r="F108" s="107">
        <v>918.7</v>
      </c>
      <c r="G108" s="72">
        <f t="shared" si="5"/>
        <v>69.18963699352312</v>
      </c>
    </row>
    <row r="109" spans="1:7" s="64" customFormat="1" ht="25.5" customHeight="1">
      <c r="A109" s="23" t="s">
        <v>64</v>
      </c>
      <c r="B109" s="25" t="s">
        <v>65</v>
      </c>
      <c r="C109" s="39"/>
      <c r="D109" s="25"/>
      <c r="E109" s="108">
        <f>E110+E112+E117+E115</f>
        <v>2281.7</v>
      </c>
      <c r="F109" s="108">
        <f>F110+F112+F117+F115</f>
        <v>1166.1999999999998</v>
      </c>
      <c r="G109" s="71">
        <f t="shared" si="5"/>
        <v>51.111013717841956</v>
      </c>
    </row>
    <row r="110" spans="1:7" s="56" customFormat="1" ht="36" customHeight="1">
      <c r="A110" s="47" t="s">
        <v>118</v>
      </c>
      <c r="B110" s="43" t="s">
        <v>65</v>
      </c>
      <c r="C110" s="34">
        <v>9910000002</v>
      </c>
      <c r="D110" s="42"/>
      <c r="E110" s="107">
        <f>E111</f>
        <v>118.5</v>
      </c>
      <c r="F110" s="107">
        <f>F111</f>
        <v>41.2</v>
      </c>
      <c r="G110" s="72">
        <f t="shared" si="5"/>
        <v>34.76793248945148</v>
      </c>
    </row>
    <row r="111" spans="1:7" s="56" customFormat="1" ht="27.75" customHeight="1">
      <c r="A111" s="30" t="s">
        <v>115</v>
      </c>
      <c r="B111" s="43" t="s">
        <v>65</v>
      </c>
      <c r="C111" s="29" t="s">
        <v>218</v>
      </c>
      <c r="D111" s="29" t="s">
        <v>135</v>
      </c>
      <c r="E111" s="107">
        <v>118.5</v>
      </c>
      <c r="F111" s="107">
        <v>41.2</v>
      </c>
      <c r="G111" s="72">
        <f t="shared" si="5"/>
        <v>34.76793248945148</v>
      </c>
    </row>
    <row r="112" spans="1:7" s="56" customFormat="1" ht="12.75">
      <c r="A112" s="37" t="s">
        <v>157</v>
      </c>
      <c r="B112" s="43" t="s">
        <v>65</v>
      </c>
      <c r="C112" s="40" t="s">
        <v>219</v>
      </c>
      <c r="D112" s="29"/>
      <c r="E112" s="107">
        <f>E114+E113</f>
        <v>949.2</v>
      </c>
      <c r="F112" s="107">
        <f>F114+F113</f>
        <v>327.2</v>
      </c>
      <c r="G112" s="72">
        <f t="shared" si="5"/>
        <v>34.471133586177835</v>
      </c>
    </row>
    <row r="113" spans="1:7" s="56" customFormat="1" ht="23.25" customHeight="1">
      <c r="A113" s="33" t="s">
        <v>304</v>
      </c>
      <c r="B113" s="43" t="s">
        <v>65</v>
      </c>
      <c r="C113" s="40" t="s">
        <v>219</v>
      </c>
      <c r="D113" s="27">
        <v>200</v>
      </c>
      <c r="E113" s="107">
        <v>943.6</v>
      </c>
      <c r="F113" s="107">
        <v>324.5</v>
      </c>
      <c r="G113" s="72">
        <f t="shared" si="5"/>
        <v>34.38957185247986</v>
      </c>
    </row>
    <row r="114" spans="1:7" ht="18.75" customHeight="1">
      <c r="A114" s="30" t="s">
        <v>116</v>
      </c>
      <c r="B114" s="43" t="s">
        <v>65</v>
      </c>
      <c r="C114" s="40" t="s">
        <v>219</v>
      </c>
      <c r="D114" s="27">
        <v>800</v>
      </c>
      <c r="E114" s="107">
        <v>5.6</v>
      </c>
      <c r="F114" s="107">
        <v>2.7</v>
      </c>
      <c r="G114" s="72">
        <f t="shared" si="5"/>
        <v>48.21428571428572</v>
      </c>
    </row>
    <row r="115" spans="1:7" ht="18.75" customHeight="1">
      <c r="A115" s="111" t="s">
        <v>269</v>
      </c>
      <c r="B115" s="43" t="s">
        <v>65</v>
      </c>
      <c r="C115" s="40" t="s">
        <v>270</v>
      </c>
      <c r="D115" s="27"/>
      <c r="E115" s="107">
        <f>E116</f>
        <v>1118</v>
      </c>
      <c r="F115" s="107">
        <f>F116</f>
        <v>725.8</v>
      </c>
      <c r="G115" s="72">
        <f t="shared" si="5"/>
        <v>64.91949910554561</v>
      </c>
    </row>
    <row r="116" spans="1:7" ht="31.5" customHeight="1">
      <c r="A116" s="33" t="s">
        <v>115</v>
      </c>
      <c r="B116" s="43" t="s">
        <v>65</v>
      </c>
      <c r="C116" s="40" t="s">
        <v>270</v>
      </c>
      <c r="D116" s="27">
        <v>100</v>
      </c>
      <c r="E116" s="107">
        <v>1118</v>
      </c>
      <c r="F116" s="107">
        <v>725.8</v>
      </c>
      <c r="G116" s="72">
        <f t="shared" si="5"/>
        <v>64.91949910554561</v>
      </c>
    </row>
    <row r="117" spans="1:7" ht="23.25" customHeight="1">
      <c r="A117" s="30" t="s">
        <v>134</v>
      </c>
      <c r="B117" s="43" t="s">
        <v>65</v>
      </c>
      <c r="C117" s="40" t="s">
        <v>199</v>
      </c>
      <c r="D117" s="27"/>
      <c r="E117" s="107">
        <f>E118</f>
        <v>96</v>
      </c>
      <c r="F117" s="107">
        <f>F118</f>
        <v>72</v>
      </c>
      <c r="G117" s="72">
        <f t="shared" si="5"/>
        <v>75</v>
      </c>
    </row>
    <row r="118" spans="1:7" ht="18.75" customHeight="1">
      <c r="A118" s="30" t="s">
        <v>116</v>
      </c>
      <c r="B118" s="43" t="s">
        <v>65</v>
      </c>
      <c r="C118" s="40" t="s">
        <v>199</v>
      </c>
      <c r="D118" s="27">
        <v>800</v>
      </c>
      <c r="E118" s="107">
        <v>96</v>
      </c>
      <c r="F118" s="107">
        <v>72</v>
      </c>
      <c r="G118" s="72">
        <f t="shared" si="5"/>
        <v>75</v>
      </c>
    </row>
    <row r="119" spans="1:7" ht="12.75">
      <c r="A119" s="23" t="s">
        <v>113</v>
      </c>
      <c r="B119" s="29"/>
      <c r="C119" s="42"/>
      <c r="D119" s="29"/>
      <c r="E119" s="108">
        <f>E104+E5</f>
        <v>96391.7</v>
      </c>
      <c r="F119" s="108">
        <f>F104+F5</f>
        <v>48731.8</v>
      </c>
      <c r="G119" s="72">
        <f t="shared" si="5"/>
        <v>50.55601260274485</v>
      </c>
    </row>
    <row r="120" spans="1:4" s="1" customFormat="1" ht="12.75">
      <c r="A120" s="62"/>
      <c r="B120" s="62"/>
      <c r="C120" s="62"/>
      <c r="D120" s="62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31" t="s">
        <v>317</v>
      </c>
      <c r="B1" s="131"/>
      <c r="C1" s="131"/>
      <c r="D1" s="131"/>
      <c r="E1" s="131"/>
    </row>
    <row r="2" spans="1:5" ht="15.75">
      <c r="A2" s="131" t="s">
        <v>180</v>
      </c>
      <c r="B2" s="131"/>
      <c r="C2" s="131"/>
      <c r="D2" s="131"/>
      <c r="E2" s="131"/>
    </row>
    <row r="3" spans="1:8" ht="15.75" customHeight="1">
      <c r="A3" s="182"/>
      <c r="B3" s="182"/>
      <c r="C3" s="182"/>
      <c r="D3" s="182"/>
      <c r="E3" s="182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161</v>
      </c>
      <c r="B5" s="10" t="s">
        <v>0</v>
      </c>
      <c r="C5" s="11" t="s">
        <v>158</v>
      </c>
      <c r="D5" s="68" t="s">
        <v>159</v>
      </c>
      <c r="E5" s="69" t="s">
        <v>45</v>
      </c>
      <c r="F5" s="3"/>
      <c r="G5" s="3"/>
      <c r="H5" s="3"/>
    </row>
    <row r="6" spans="1:8" ht="16.5" customHeight="1">
      <c r="A6" s="70" t="s">
        <v>162</v>
      </c>
      <c r="B6" s="10" t="s">
        <v>163</v>
      </c>
      <c r="C6" s="78">
        <f>C10+C14</f>
        <v>15000.300000000003</v>
      </c>
      <c r="D6" s="78">
        <f>D10+D14</f>
        <v>-16338.799999999996</v>
      </c>
      <c r="E6" s="63"/>
      <c r="F6" s="3"/>
      <c r="G6" s="3"/>
      <c r="H6" s="3"/>
    </row>
    <row r="7" spans="1:5" s="56" customFormat="1" ht="12.75">
      <c r="A7" s="30" t="s">
        <v>164</v>
      </c>
      <c r="B7" s="34" t="s">
        <v>166</v>
      </c>
      <c r="C7" s="75">
        <f aca="true" t="shared" si="0" ref="C7:D9">C8</f>
        <v>-81391.4</v>
      </c>
      <c r="D7" s="75">
        <f t="shared" si="0"/>
        <v>-65070.6</v>
      </c>
      <c r="E7" s="67">
        <f aca="true" t="shared" si="1" ref="E7:E14">D7/C7%</f>
        <v>79.94775860840335</v>
      </c>
    </row>
    <row r="8" spans="1:5" s="56" customFormat="1" ht="12.75">
      <c r="A8" s="30" t="s">
        <v>165</v>
      </c>
      <c r="B8" s="34" t="s">
        <v>169</v>
      </c>
      <c r="C8" s="75">
        <f t="shared" si="0"/>
        <v>-81391.4</v>
      </c>
      <c r="D8" s="75">
        <f t="shared" si="0"/>
        <v>-65070.6</v>
      </c>
      <c r="E8" s="67">
        <f t="shared" si="1"/>
        <v>79.94775860840335</v>
      </c>
    </row>
    <row r="9" spans="1:5" s="56" customFormat="1" ht="12.75">
      <c r="A9" s="79" t="s">
        <v>167</v>
      </c>
      <c r="B9" s="34" t="s">
        <v>170</v>
      </c>
      <c r="C9" s="75">
        <f t="shared" si="0"/>
        <v>-81391.4</v>
      </c>
      <c r="D9" s="75">
        <f t="shared" si="0"/>
        <v>-65070.6</v>
      </c>
      <c r="E9" s="67">
        <f t="shared" si="1"/>
        <v>79.94775860840335</v>
      </c>
    </row>
    <row r="10" spans="1:8" ht="21" customHeight="1">
      <c r="A10" s="33" t="s">
        <v>168</v>
      </c>
      <c r="B10" s="34" t="s">
        <v>222</v>
      </c>
      <c r="C10" s="75">
        <v>-81391.4</v>
      </c>
      <c r="D10" s="75">
        <v>-65070.6</v>
      </c>
      <c r="E10" s="67">
        <f t="shared" si="1"/>
        <v>79.94775860840335</v>
      </c>
      <c r="F10" s="3"/>
      <c r="G10" s="3"/>
      <c r="H10" s="3"/>
    </row>
    <row r="11" spans="1:8" ht="18" customHeight="1">
      <c r="A11" s="33" t="s">
        <v>172</v>
      </c>
      <c r="B11" s="34" t="s">
        <v>171</v>
      </c>
      <c r="C11" s="75">
        <f aca="true" t="shared" si="2" ref="C11:D13">C12</f>
        <v>96391.7</v>
      </c>
      <c r="D11" s="72">
        <f t="shared" si="2"/>
        <v>48731.8</v>
      </c>
      <c r="E11" s="67">
        <f t="shared" si="1"/>
        <v>50.55601260274485</v>
      </c>
      <c r="F11" s="3"/>
      <c r="G11" s="3"/>
      <c r="H11" s="3"/>
    </row>
    <row r="12" spans="1:8" ht="18.75" customHeight="1">
      <c r="A12" s="33" t="s">
        <v>173</v>
      </c>
      <c r="B12" s="34" t="s">
        <v>176</v>
      </c>
      <c r="C12" s="75">
        <f t="shared" si="2"/>
        <v>96391.7</v>
      </c>
      <c r="D12" s="72">
        <f t="shared" si="2"/>
        <v>48731.8</v>
      </c>
      <c r="E12" s="67">
        <f t="shared" si="1"/>
        <v>50.55601260274485</v>
      </c>
      <c r="F12" s="3"/>
      <c r="G12" s="3"/>
      <c r="H12" s="3"/>
    </row>
    <row r="13" spans="1:8" ht="12.75">
      <c r="A13" s="33" t="s">
        <v>174</v>
      </c>
      <c r="B13" s="34" t="s">
        <v>177</v>
      </c>
      <c r="C13" s="75">
        <f t="shared" si="2"/>
        <v>96391.7</v>
      </c>
      <c r="D13" s="72">
        <f t="shared" si="2"/>
        <v>48731.8</v>
      </c>
      <c r="E13" s="67">
        <f t="shared" si="1"/>
        <v>50.55601260274485</v>
      </c>
      <c r="F13" s="3"/>
      <c r="G13" s="3"/>
      <c r="H13" s="3"/>
    </row>
    <row r="14" spans="1:8" ht="22.5" customHeight="1">
      <c r="A14" s="33" t="s">
        <v>175</v>
      </c>
      <c r="B14" s="34" t="s">
        <v>223</v>
      </c>
      <c r="C14" s="75">
        <v>96391.7</v>
      </c>
      <c r="D14" s="72">
        <v>48731.8</v>
      </c>
      <c r="E14" s="67">
        <f t="shared" si="1"/>
        <v>50.55601260274485</v>
      </c>
      <c r="F14" s="3"/>
      <c r="G14" s="3"/>
      <c r="H14" s="3"/>
    </row>
    <row r="15" spans="1:7" s="1" customFormat="1" ht="51.75" customHeight="1" hidden="1">
      <c r="A15" s="33" t="s">
        <v>17</v>
      </c>
      <c r="B15" s="24" t="s">
        <v>16</v>
      </c>
      <c r="C15" s="32">
        <v>0</v>
      </c>
      <c r="D15" s="61"/>
      <c r="E15" s="58"/>
      <c r="F15" s="4"/>
      <c r="G15" s="4"/>
    </row>
    <row r="16" spans="1:7" ht="67.5" hidden="1">
      <c r="A16" s="33" t="s">
        <v>39</v>
      </c>
      <c r="B16" s="34" t="s">
        <v>42</v>
      </c>
      <c r="C16" s="32">
        <v>0</v>
      </c>
      <c r="D16" s="61"/>
      <c r="E16" s="58"/>
      <c r="F16" s="5"/>
      <c r="G16" s="5"/>
    </row>
    <row r="17" spans="1:7" ht="53.25" hidden="1">
      <c r="A17" s="23" t="s">
        <v>47</v>
      </c>
      <c r="B17" s="24" t="s">
        <v>48</v>
      </c>
      <c r="C17" s="32">
        <v>0</v>
      </c>
      <c r="D17" s="61"/>
      <c r="E17" s="58"/>
      <c r="F17" s="5"/>
      <c r="G17" s="5"/>
    </row>
    <row r="18" spans="1:7" ht="48.75" customHeight="1" hidden="1">
      <c r="A18" s="23" t="s">
        <v>49</v>
      </c>
      <c r="B18" s="24" t="s">
        <v>50</v>
      </c>
      <c r="C18" s="32">
        <v>0</v>
      </c>
      <c r="D18" s="61"/>
      <c r="E18" s="58"/>
      <c r="F18" s="5"/>
      <c r="G18" s="5"/>
    </row>
    <row r="19" spans="1:7" ht="33.75" hidden="1">
      <c r="A19" s="30" t="s">
        <v>51</v>
      </c>
      <c r="B19" s="34" t="s">
        <v>52</v>
      </c>
      <c r="C19" s="32">
        <v>0</v>
      </c>
      <c r="D19" s="61"/>
      <c r="E19" s="58"/>
      <c r="F19" s="5"/>
      <c r="G19" s="5"/>
    </row>
    <row r="20" spans="1:7" ht="33.75" hidden="1">
      <c r="A20" s="30" t="s">
        <v>53</v>
      </c>
      <c r="B20" s="34" t="s">
        <v>54</v>
      </c>
      <c r="C20" s="32">
        <v>0</v>
      </c>
      <c r="D20" s="61"/>
      <c r="E20" s="58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83"/>
      <c r="B24" s="184"/>
      <c r="C24" s="184"/>
      <c r="D24" s="184"/>
      <c r="E24" s="184"/>
      <c r="F24" s="5"/>
      <c r="G24" s="5"/>
    </row>
    <row r="25" spans="1:7" ht="12.75">
      <c r="A25" s="183"/>
      <c r="B25" s="184"/>
      <c r="C25" s="184"/>
      <c r="D25" s="184"/>
      <c r="E25" s="184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</cols>
  <sheetData>
    <row r="2" spans="1:11" s="85" customFormat="1" ht="31.5" customHeight="1">
      <c r="A2" s="185" t="s">
        <v>318</v>
      </c>
      <c r="B2" s="185"/>
      <c r="C2" s="185"/>
      <c r="D2" s="185"/>
      <c r="E2" s="185"/>
      <c r="F2" s="185"/>
      <c r="G2" s="185"/>
      <c r="H2" s="185"/>
      <c r="I2" s="185"/>
      <c r="J2" s="84"/>
      <c r="K2" s="84"/>
    </row>
    <row r="3" spans="1:11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85" customFormat="1" ht="38.25" customHeight="1">
      <c r="A4" s="186" t="s">
        <v>189</v>
      </c>
      <c r="B4" s="186"/>
      <c r="C4" s="186"/>
      <c r="D4" s="186"/>
      <c r="E4" s="186"/>
      <c r="F4" s="186"/>
      <c r="G4" s="186"/>
      <c r="H4" s="186"/>
      <c r="I4" s="186"/>
      <c r="J4" s="84"/>
      <c r="K4" s="84"/>
    </row>
    <row r="5" spans="1:1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2020-10-05T12:50:45Z</cp:lastPrinted>
  <dcterms:created xsi:type="dcterms:W3CDTF">2005-12-03T09:30:28Z</dcterms:created>
  <dcterms:modified xsi:type="dcterms:W3CDTF">2020-10-05T12:51:30Z</dcterms:modified>
  <cp:category/>
  <cp:version/>
  <cp:contentType/>
  <cp:contentStatus/>
</cp:coreProperties>
</file>