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367" activeTab="0"/>
  </bookViews>
  <sheets>
    <sheet name="Расходы местного бюджета " sheetId="1" r:id="rId1"/>
    <sheet name="Лист1" sheetId="2" r:id="rId2"/>
  </sheets>
  <definedNames>
    <definedName name="_xlnm.Print_Area" localSheetId="0">'Расходы местного бюджета '!$A$1:$AF$122</definedName>
  </definedNames>
  <calcPr fullCalcOnLoad="1"/>
</workbook>
</file>

<file path=xl/sharedStrings.xml><?xml version="1.0" encoding="utf-8"?>
<sst xmlns="http://schemas.openxmlformats.org/spreadsheetml/2006/main" count="347" uniqueCount="161">
  <si>
    <t>Код администратора</t>
  </si>
  <si>
    <t>Код операции сектора гос. управления</t>
  </si>
  <si>
    <t>Бюджетополучатель</t>
  </si>
  <si>
    <t>Уточненный план по бюджету</t>
  </si>
  <si>
    <t>ОБЩЕГОСУДАРСТВЕННЫЕ ВОПРОСЫ</t>
  </si>
  <si>
    <t>0100</t>
  </si>
  <si>
    <t>200</t>
  </si>
  <si>
    <t>Прочие расходы</t>
  </si>
  <si>
    <t>290</t>
  </si>
  <si>
    <t>300</t>
  </si>
  <si>
    <t>0104</t>
  </si>
  <si>
    <t>МА МО МО №7</t>
  </si>
  <si>
    <t>Резервные фонды</t>
  </si>
  <si>
    <t>Другие общегосударственные вопросы</t>
  </si>
  <si>
    <t>0503</t>
  </si>
  <si>
    <t>0700</t>
  </si>
  <si>
    <t>0800</t>
  </si>
  <si>
    <t>Культура</t>
  </si>
  <si>
    <t>0801</t>
  </si>
  <si>
    <t>Оxрана семьи и детства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</si>
  <si>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</si>
  <si>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</si>
  <si>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Периодическая  печать и издательства</t>
  </si>
  <si>
    <t>0111</t>
  </si>
  <si>
    <t>0113</t>
  </si>
  <si>
    <t>1000</t>
  </si>
  <si>
    <t>1004</t>
  </si>
  <si>
    <t>1100</t>
  </si>
  <si>
    <t>1102</t>
  </si>
  <si>
    <t>1200</t>
  </si>
  <si>
    <t>1202</t>
  </si>
  <si>
    <t>Источники финансирования дефицита:</t>
  </si>
  <si>
    <t>Изменение остатков средств на счетах бюджета МО</t>
  </si>
  <si>
    <t>Резервные средства</t>
  </si>
  <si>
    <t>870</t>
  </si>
  <si>
    <t>0705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</si>
  <si>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</si>
  <si>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</si>
  <si>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</si>
  <si>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</si>
  <si>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Всего расходы  ГРБС 987</t>
  </si>
  <si>
    <t>Всего расходы  ГРБС 907</t>
  </si>
  <si>
    <t>Всего расходы</t>
  </si>
  <si>
    <t>Иные бюджетные ассигнования</t>
  </si>
  <si>
    <t>800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</si>
  <si>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</si>
  <si>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</si>
  <si>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В том числе по кварталам: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</si>
  <si>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</si>
  <si>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содержание и обеспечение деятельности муниципального казенного  учреждения</t>
  </si>
  <si>
    <t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</si>
  <si>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Расходы, связанные с реализацией мероприятий по оборудованию контейнерных площадок на дворовых территориях</t>
  </si>
  <si>
    <t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</t>
  </si>
  <si>
    <t>Расходы, связанные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</si>
  <si>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</si>
  <si>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Социальное обеспечение и иные выплаты населению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</si>
  <si>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</si>
  <si>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</si>
  <si>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</si>
  <si>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</si>
  <si>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Расходы, связанные с реализацией мероприятий по 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</si>
  <si>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Расходы на содержание главы муниципального образования</t>
  </si>
  <si>
    <t>Расходы  на обеспечение деятельности аппарата представительного органа  муниципального образования</t>
  </si>
  <si>
    <t>Расходы на содержание главы местной администрации  муниципального образования</t>
  </si>
  <si>
    <t>Расходы на выплату персоналу государственных (муниципальных) органов</t>
  </si>
  <si>
    <t>Расходы на содержание и обеспечение деятельности местной администрации  муниципального образования</t>
  </si>
  <si>
    <t>Расходы на выплаты персоналу государственных (муниципальных) органов</t>
  </si>
  <si>
    <t>9910000005</t>
  </si>
  <si>
    <t>09200G0100</t>
  </si>
  <si>
    <t>00200G0850</t>
  </si>
  <si>
    <t>Расходы, связанные с реализацией мероприятий по формированию резервного фонда местной администрации</t>
  </si>
  <si>
    <t>9920000022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</si>
  <si>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</si>
  <si>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9920000002</t>
  </si>
  <si>
    <t>100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</si>
  <si>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</si>
  <si>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</si>
  <si>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9920000026</t>
  </si>
  <si>
    <t>0300</t>
  </si>
  <si>
    <t>0309</t>
  </si>
  <si>
    <t>НАЦИОНАЛЬНАЯ ЭКОНОМИКА</t>
  </si>
  <si>
    <t>Общеэкономические вопросы</t>
  </si>
  <si>
    <t>Другие  мероприятия в области национальной экономики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</si>
  <si>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</si>
  <si>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</si>
  <si>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0400</t>
  </si>
  <si>
    <t>0401</t>
  </si>
  <si>
    <t>0412</t>
  </si>
  <si>
    <t>ЖИЛИЩНО-КОММУНАЛЬНОЕ ХОЗЯЙСТВО</t>
  </si>
  <si>
    <t>Благоустройство</t>
  </si>
  <si>
    <t>Расходы, связанные с реализацией мероприятий по текущему ремонту придомовых территорий и дворовых территорий, включая проезды и въезды, пешеходные дорожки</t>
  </si>
  <si>
    <t>Расходы, связанные с реализацией мероприятий по 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</si>
  <si>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осуществляемому в соответствие с законом Санкт-Петербурга,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</si>
  <si>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связанные с реализацией мероприятий по созданию зон отдыха, в том числе обустройству, содержанию и уборке территорий детских площадок</t>
  </si>
  <si>
    <t>Расходы, связанные с реализацией мероприятий по обустройству, содержанию и уборке территорий спортивных площадок</t>
  </si>
  <si>
    <t>9920000005</t>
  </si>
  <si>
    <t>9920000006</t>
  </si>
  <si>
    <t>9920000007</t>
  </si>
  <si>
    <t>9920000008</t>
  </si>
  <si>
    <t>9920000009</t>
  </si>
  <si>
    <t>9920000010</t>
  </si>
  <si>
    <t>9920000011</t>
  </si>
  <si>
    <t>9920000014</t>
  </si>
  <si>
    <t>9920000012</t>
  </si>
  <si>
    <t>9920000013</t>
  </si>
  <si>
    <t>0500</t>
  </si>
  <si>
    <t>Расходы, связанные с реализацией  мероприятий 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 муниципальных советов муниципальных образований, муниципальных служащих и работников муниципальных учреждений</t>
  </si>
  <si>
    <t>9920000015</t>
  </si>
  <si>
    <t>9920000017</t>
  </si>
  <si>
    <t>9920000018</t>
  </si>
  <si>
    <t xml:space="preserve">Расходы, связанные с реализацией мероприятий по назначению, пересчету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и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 </t>
  </si>
  <si>
    <t>9920000019</t>
  </si>
  <si>
    <t>51100G0860</t>
  </si>
  <si>
    <t>51100G0870</t>
  </si>
  <si>
    <t>9910000001</t>
  </si>
  <si>
    <t>9910000002</t>
  </si>
  <si>
    <t>9910000003</t>
  </si>
  <si>
    <t>9910000023</t>
  </si>
  <si>
    <t>Расходы, связанные с реализацией мероприятий по уплате членских взносов на осуществление деятельности Совета муниципальных образований Санкт-Петербурга и содержание его органов</t>
  </si>
  <si>
    <t>бюджетные обязательства</t>
  </si>
  <si>
    <t>Остаток от обязательств</t>
  </si>
  <si>
    <t>Остаток ассигнований</t>
  </si>
  <si>
    <t>9920000023</t>
  </si>
  <si>
    <t>Код целевой статьи</t>
  </si>
  <si>
    <t>Код вида расходов</t>
  </si>
  <si>
    <t>Приложение № 8</t>
  </si>
  <si>
    <t>Наименование</t>
  </si>
  <si>
    <t>Профессиональная подготовка, переподготовка и повышение квалификации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</si>
  <si>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</si>
  <si>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</si>
  <si>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</si>
  <si>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</si>
  <si>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</si>
  <si>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% испол-нения (год)</t>
  </si>
  <si>
    <t>% испол-нения</t>
  </si>
  <si>
    <t>Код разде-ла, подраздела</t>
  </si>
  <si>
    <t>Расходы бюджета без субвенций</t>
  </si>
  <si>
    <t>Расходы, связанные с реализацией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</si>
  <si>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Расходы,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 порядке, установленном Правительством Санкт-Петербурга</t>
  </si>
  <si>
    <t>9920000037</t>
  </si>
  <si>
    <t>Расходы, связанные с реализацией мероприятий по проведению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</t>
  </si>
  <si>
    <t>Расходы, связанные с реализацией мероприятий по выполнению оформления к праздничным мероприятиям на территории муниципального образования</t>
  </si>
  <si>
    <t>9920000035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</si>
  <si>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</si>
  <si>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9920000036</t>
  </si>
  <si>
    <t xml:space="preserve">Закупка товаров, работ и услуг </t>
  </si>
  <si>
    <t>1001</t>
  </si>
  <si>
    <t>Пенсионное обеспечение</t>
  </si>
  <si>
    <t>Оценка  ожидаемого исполнения бюджета муниципального образования муниципальный округ  №7 по расходам за 2019 год (руб.)</t>
  </si>
  <si>
    <t>Назначено 
2019 год 
( руб.)</t>
  </si>
  <si>
    <t>Исполнено 
за 8 месяцев 
2019года</t>
  </si>
  <si>
    <t>Прогноз исполнения 
2019 год</t>
  </si>
  <si>
    <t>Обеспечение проведения выборов и референдумов</t>
  </si>
  <si>
    <t xml:space="preserve">Расходы на обеспечение проведения выборов и референдумов </t>
  </si>
  <si>
    <t>Специальные расходы</t>
  </si>
  <si>
    <t>Иные выплаты текущего характера организациям</t>
  </si>
  <si>
    <t>Всего расходы  ГРБС 932</t>
  </si>
  <si>
    <t>0107</t>
  </si>
  <si>
    <t>9920000001</t>
  </si>
  <si>
    <t>880</t>
  </si>
  <si>
    <t>к Постановлению от 09.10.2019 №55-П-Э
(в редакции Постановления от 30.10.2019  № 64-П-Э)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</si>
</sst>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_р_._-;\-* #,##0_р_._-;_-* &quot;-&quot;??_р_._-;_-@_-"/>
    <numFmt numFmtId="182" formatCode="0.00;[Red]0.00"/>
    <numFmt numFmtId="183" formatCode="0.0"/>
    <numFmt numFmtId="184" formatCode="0.000"/>
    <numFmt numFmtId="185" formatCode="#,##0.00_ ;\-#,##0.00\ "/>
    <numFmt numFmtId="186" formatCode="#,##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" fontId="0" fillId="0" borderId="0" xfId="0" applyNumberFormat="1" applyFill="1" applyAlignment="1">
      <alignment/>
    </xf>
    <xf numFmtId="186" fontId="0" fillId="0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/>
    </xf>
    <xf numFmtId="186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6" fontId="8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86" fontId="9" fillId="0" borderId="11" xfId="0" applyNumberFormat="1" applyFont="1" applyFill="1" applyBorder="1" applyAlignment="1">
      <alignment horizontal="center" vertical="center" wrapText="1"/>
    </xf>
    <xf numFmtId="186" fontId="10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186" fontId="12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49" fontId="15" fillId="0" borderId="1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8" fillId="0" borderId="11" xfId="53" applyFont="1" applyFill="1" applyBorder="1" applyAlignment="1">
      <alignment horizontal="left" vertical="center" wrapText="1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4" fontId="12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186" fontId="12" fillId="0" borderId="12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186" fontId="7" fillId="0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1"/>
  <sheetViews>
    <sheetView tabSelected="1" zoomScalePageLayoutView="0" workbookViewId="0" topLeftCell="A1">
      <selection activeCell="I2" sqref="I2:AF2"/>
    </sheetView>
  </sheetViews>
  <sheetFormatPr defaultColWidth="9.00390625" defaultRowHeight="12.75"/>
  <cols>
    <col min="1" max="1" width="63.00390625" style="24" customWidth="1"/>
    <col min="2" max="2" width="6.25390625" style="12" customWidth="1"/>
    <col min="3" max="3" width="6.375" style="12" customWidth="1"/>
    <col min="4" max="4" width="10.375" style="12" customWidth="1"/>
    <col min="5" max="5" width="4.25390625" style="12" customWidth="1"/>
    <col min="6" max="6" width="6.25390625" style="12" hidden="1" customWidth="1"/>
    <col min="7" max="7" width="14.375" style="12" hidden="1" customWidth="1"/>
    <col min="8" max="8" width="5.25390625" style="12" hidden="1" customWidth="1"/>
    <col min="9" max="9" width="14.75390625" style="27" customWidth="1"/>
    <col min="10" max="12" width="12.25390625" style="19" hidden="1" customWidth="1"/>
    <col min="13" max="15" width="12.00390625" style="19" hidden="1" customWidth="1"/>
    <col min="16" max="16" width="11.625" style="33" customWidth="1"/>
    <col min="17" max="25" width="11.25390625" style="27" hidden="1" customWidth="1"/>
    <col min="26" max="26" width="7.375" style="27" hidden="1" customWidth="1"/>
    <col min="27" max="27" width="6.625" style="27" hidden="1" customWidth="1"/>
    <col min="28" max="28" width="7.375" style="27" hidden="1" customWidth="1"/>
    <col min="29" max="29" width="15.25390625" style="27" hidden="1" customWidth="1"/>
    <col min="30" max="30" width="8.375" style="27" customWidth="1"/>
    <col min="31" max="31" width="12.75390625" style="19" customWidth="1"/>
    <col min="32" max="32" width="8.00390625" style="27" customWidth="1"/>
    <col min="33" max="33" width="12.75390625" style="0" bestFit="1" customWidth="1"/>
    <col min="34" max="34" width="11.75390625" style="0" bestFit="1" customWidth="1"/>
  </cols>
  <sheetData>
    <row r="1" spans="1:32" ht="13.5" customHeight="1">
      <c r="A1" s="21"/>
      <c r="B1" s="22"/>
      <c r="C1" s="22"/>
      <c r="D1" s="22"/>
      <c r="E1" s="22"/>
      <c r="F1" s="22"/>
      <c r="G1" s="22"/>
      <c r="H1" s="22"/>
      <c r="I1" s="29"/>
      <c r="J1" s="23"/>
      <c r="K1" s="23"/>
      <c r="L1" s="23"/>
      <c r="M1" s="23"/>
      <c r="N1" s="23"/>
      <c r="O1" s="23"/>
      <c r="P1" s="23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78" t="s">
        <v>125</v>
      </c>
      <c r="AD1" s="78"/>
      <c r="AE1" s="78"/>
      <c r="AF1" s="78"/>
    </row>
    <row r="2" spans="1:32" ht="28.5" customHeight="1">
      <c r="A2" s="21"/>
      <c r="B2" s="22"/>
      <c r="C2" s="22"/>
      <c r="D2" s="22"/>
      <c r="E2" s="22"/>
      <c r="F2" s="22"/>
      <c r="G2" s="22"/>
      <c r="H2" s="22"/>
      <c r="I2" s="80" t="s">
        <v>160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21" customHeight="1">
      <c r="A3" s="79" t="s">
        <v>148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2" s="25" customFormat="1" ht="65.25" customHeight="1">
      <c r="A4" s="35" t="s">
        <v>126</v>
      </c>
      <c r="B4" s="35" t="s">
        <v>0</v>
      </c>
      <c r="C4" s="36" t="s">
        <v>135</v>
      </c>
      <c r="D4" s="36" t="s">
        <v>123</v>
      </c>
      <c r="E4" s="36" t="s">
        <v>124</v>
      </c>
      <c r="F4" s="36" t="s">
        <v>1</v>
      </c>
      <c r="G4" s="36" t="s">
        <v>2</v>
      </c>
      <c r="H4" s="36" t="s">
        <v>3</v>
      </c>
      <c r="I4" s="37" t="s">
        <v>149</v>
      </c>
      <c r="J4" s="77" t="s">
        <v>47</v>
      </c>
      <c r="K4" s="77"/>
      <c r="L4" s="77"/>
      <c r="M4" s="77"/>
      <c r="N4" s="38" t="s">
        <v>119</v>
      </c>
      <c r="O4" s="38" t="s">
        <v>120</v>
      </c>
      <c r="P4" s="39" t="s">
        <v>150</v>
      </c>
      <c r="Q4" s="40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37" t="s">
        <v>121</v>
      </c>
      <c r="AD4" s="37" t="s">
        <v>134</v>
      </c>
      <c r="AE4" s="39" t="s">
        <v>151</v>
      </c>
      <c r="AF4" s="37" t="s">
        <v>133</v>
      </c>
    </row>
    <row r="5" spans="1:34" s="3" customFormat="1" ht="20.25" customHeight="1">
      <c r="A5" s="42" t="s">
        <v>4</v>
      </c>
      <c r="B5" s="43">
        <v>907</v>
      </c>
      <c r="C5" s="44" t="s">
        <v>5</v>
      </c>
      <c r="D5" s="45"/>
      <c r="E5" s="45"/>
      <c r="F5" s="45"/>
      <c r="G5" s="45"/>
      <c r="H5" s="46"/>
      <c r="I5" s="47">
        <f aca="true" t="shared" si="0" ref="I5:AC5">I6+I16+I21</f>
        <v>15719600</v>
      </c>
      <c r="J5" s="47" t="e">
        <f t="shared" si="0"/>
        <v>#REF!</v>
      </c>
      <c r="K5" s="47" t="e">
        <f t="shared" si="0"/>
        <v>#REF!</v>
      </c>
      <c r="L5" s="47" t="e">
        <f t="shared" si="0"/>
        <v>#REF!</v>
      </c>
      <c r="M5" s="47" t="e">
        <f t="shared" si="0"/>
        <v>#REF!</v>
      </c>
      <c r="N5" s="47" t="e">
        <f t="shared" si="0"/>
        <v>#REF!</v>
      </c>
      <c r="O5" s="47" t="e">
        <f t="shared" si="0"/>
        <v>#REF!</v>
      </c>
      <c r="P5" s="48">
        <f t="shared" si="0"/>
        <v>9021979.58</v>
      </c>
      <c r="Q5" s="47" t="e">
        <f t="shared" si="0"/>
        <v>#REF!</v>
      </c>
      <c r="R5" s="47" t="e">
        <f t="shared" si="0"/>
        <v>#REF!</v>
      </c>
      <c r="S5" s="47" t="e">
        <f t="shared" si="0"/>
        <v>#REF!</v>
      </c>
      <c r="T5" s="47" t="e">
        <f t="shared" si="0"/>
        <v>#REF!</v>
      </c>
      <c r="U5" s="47" t="e">
        <f t="shared" si="0"/>
        <v>#REF!</v>
      </c>
      <c r="V5" s="47" t="e">
        <f t="shared" si="0"/>
        <v>#REF!</v>
      </c>
      <c r="W5" s="47" t="e">
        <f t="shared" si="0"/>
        <v>#REF!</v>
      </c>
      <c r="X5" s="47" t="e">
        <f t="shared" si="0"/>
        <v>#REF!</v>
      </c>
      <c r="Y5" s="47" t="e">
        <f t="shared" si="0"/>
        <v>#REF!</v>
      </c>
      <c r="Z5" s="47" t="e">
        <f t="shared" si="0"/>
        <v>#REF!</v>
      </c>
      <c r="AA5" s="47" t="e">
        <f t="shared" si="0"/>
        <v>#REF!</v>
      </c>
      <c r="AB5" s="47" t="e">
        <f t="shared" si="0"/>
        <v>#REF!</v>
      </c>
      <c r="AC5" s="47" t="e">
        <f t="shared" si="0"/>
        <v>#REF!</v>
      </c>
      <c r="AD5" s="47">
        <f>P5*100/I5</f>
        <v>57.39318799460546</v>
      </c>
      <c r="AE5" s="48">
        <f>AE6+AE16+AE21</f>
        <v>15560787.83</v>
      </c>
      <c r="AF5" s="47">
        <f>AE5*100/I5</f>
        <v>98.98971875874705</v>
      </c>
      <c r="AH5" s="34"/>
    </row>
    <row r="6" spans="1:32" ht="57">
      <c r="A6" s="42" t="s">
        <v>20</v>
      </c>
      <c r="B6" s="49">
        <v>907</v>
      </c>
      <c r="C6" s="44" t="s">
        <v>10</v>
      </c>
      <c r="D6" s="50"/>
      <c r="E6" s="50"/>
      <c r="F6" s="50"/>
      <c r="G6" s="50"/>
      <c r="H6" s="48"/>
      <c r="I6" s="47">
        <f>I7+I9+I13</f>
        <v>15612400</v>
      </c>
      <c r="J6" s="47" t="e">
        <f aca="true" t="shared" si="1" ref="J6:AF6">J7+J9+J13</f>
        <v>#REF!</v>
      </c>
      <c r="K6" s="47" t="e">
        <f t="shared" si="1"/>
        <v>#REF!</v>
      </c>
      <c r="L6" s="47" t="e">
        <f t="shared" si="1"/>
        <v>#REF!</v>
      </c>
      <c r="M6" s="47" t="e">
        <f t="shared" si="1"/>
        <v>#REF!</v>
      </c>
      <c r="N6" s="47" t="e">
        <f t="shared" si="1"/>
        <v>#REF!</v>
      </c>
      <c r="O6" s="47" t="e">
        <f t="shared" si="1"/>
        <v>#REF!</v>
      </c>
      <c r="P6" s="48">
        <f t="shared" si="1"/>
        <v>9021979.58</v>
      </c>
      <c r="Q6" s="47" t="e">
        <f t="shared" si="1"/>
        <v>#REF!</v>
      </c>
      <c r="R6" s="47" t="e">
        <f t="shared" si="1"/>
        <v>#REF!</v>
      </c>
      <c r="S6" s="47" t="e">
        <f t="shared" si="1"/>
        <v>#REF!</v>
      </c>
      <c r="T6" s="47" t="e">
        <f t="shared" si="1"/>
        <v>#REF!</v>
      </c>
      <c r="U6" s="47" t="e">
        <f t="shared" si="1"/>
        <v>#REF!</v>
      </c>
      <c r="V6" s="47" t="e">
        <f t="shared" si="1"/>
        <v>#REF!</v>
      </c>
      <c r="W6" s="47" t="e">
        <f t="shared" si="1"/>
        <v>#REF!</v>
      </c>
      <c r="X6" s="47" t="e">
        <f t="shared" si="1"/>
        <v>#REF!</v>
      </c>
      <c r="Y6" s="47" t="e">
        <f t="shared" si="1"/>
        <v>#REF!</v>
      </c>
      <c r="Z6" s="47" t="e">
        <f t="shared" si="1"/>
        <v>#REF!</v>
      </c>
      <c r="AA6" s="47" t="e">
        <f t="shared" si="1"/>
        <v>#REF!</v>
      </c>
      <c r="AB6" s="47" t="e">
        <f t="shared" si="1"/>
        <v>#REF!</v>
      </c>
      <c r="AC6" s="47" t="e">
        <f t="shared" si="1"/>
        <v>#REF!</v>
      </c>
      <c r="AD6" s="47">
        <f t="shared" si="1"/>
        <v>175.90517114090744</v>
      </c>
      <c r="AE6" s="48">
        <f t="shared" si="1"/>
        <v>15560787.83</v>
      </c>
      <c r="AF6" s="47">
        <f t="shared" si="1"/>
        <v>299.587660123513</v>
      </c>
    </row>
    <row r="7" spans="1:32" s="4" customFormat="1" ht="28.5">
      <c r="A7" s="51" t="s">
        <v>63</v>
      </c>
      <c r="B7" s="49">
        <v>907</v>
      </c>
      <c r="C7" s="44" t="s">
        <v>10</v>
      </c>
      <c r="D7" s="52">
        <v>9910000004</v>
      </c>
      <c r="E7" s="53"/>
      <c r="F7" s="53"/>
      <c r="G7" s="53"/>
      <c r="H7" s="48"/>
      <c r="I7" s="47">
        <f aca="true" t="shared" si="2" ref="I7:AC7">I8</f>
        <v>1275600</v>
      </c>
      <c r="J7" s="47" t="e">
        <f t="shared" si="2"/>
        <v>#REF!</v>
      </c>
      <c r="K7" s="47" t="e">
        <f t="shared" si="2"/>
        <v>#REF!</v>
      </c>
      <c r="L7" s="47" t="e">
        <f t="shared" si="2"/>
        <v>#REF!</v>
      </c>
      <c r="M7" s="47" t="e">
        <f t="shared" si="2"/>
        <v>#REF!</v>
      </c>
      <c r="N7" s="47" t="e">
        <f t="shared" si="2"/>
        <v>#REF!</v>
      </c>
      <c r="O7" s="47" t="e">
        <f t="shared" si="2"/>
        <v>#REF!</v>
      </c>
      <c r="P7" s="48">
        <f t="shared" si="2"/>
        <v>743679.86</v>
      </c>
      <c r="Q7" s="47" t="e">
        <f t="shared" si="2"/>
        <v>#REF!</v>
      </c>
      <c r="R7" s="47" t="e">
        <f t="shared" si="2"/>
        <v>#REF!</v>
      </c>
      <c r="S7" s="47" t="e">
        <f t="shared" si="2"/>
        <v>#REF!</v>
      </c>
      <c r="T7" s="47" t="e">
        <f t="shared" si="2"/>
        <v>#REF!</v>
      </c>
      <c r="U7" s="47" t="e">
        <f t="shared" si="2"/>
        <v>#REF!</v>
      </c>
      <c r="V7" s="47" t="e">
        <f t="shared" si="2"/>
        <v>#REF!</v>
      </c>
      <c r="W7" s="47" t="e">
        <f t="shared" si="2"/>
        <v>#REF!</v>
      </c>
      <c r="X7" s="47" t="e">
        <f t="shared" si="2"/>
        <v>#REF!</v>
      </c>
      <c r="Y7" s="47" t="e">
        <f t="shared" si="2"/>
        <v>#REF!</v>
      </c>
      <c r="Z7" s="47" t="e">
        <f t="shared" si="2"/>
        <v>#REF!</v>
      </c>
      <c r="AA7" s="47" t="e">
        <f t="shared" si="2"/>
        <v>#REF!</v>
      </c>
      <c r="AB7" s="47" t="e">
        <f t="shared" si="2"/>
        <v>#REF!</v>
      </c>
      <c r="AC7" s="47" t="e">
        <f t="shared" si="2"/>
        <v>#REF!</v>
      </c>
      <c r="AD7" s="47">
        <f aca="true" t="shared" si="3" ref="AD7:AD20">P7*100/I7</f>
        <v>58.300396676074</v>
      </c>
      <c r="AE7" s="48">
        <f>AE8</f>
        <v>1275600</v>
      </c>
      <c r="AF7" s="47">
        <f aca="true" t="shared" si="4" ref="AF7:AF20">AE7*100/I7</f>
        <v>100</v>
      </c>
    </row>
    <row r="8" spans="1:32" s="6" customFormat="1" ht="30">
      <c r="A8" s="54" t="s">
        <v>64</v>
      </c>
      <c r="B8" s="55">
        <v>907</v>
      </c>
      <c r="C8" s="50" t="s">
        <v>10</v>
      </c>
      <c r="D8" s="45">
        <v>9910000004</v>
      </c>
      <c r="E8" s="45">
        <v>100</v>
      </c>
      <c r="F8" s="45"/>
      <c r="G8" s="45"/>
      <c r="H8" s="46"/>
      <c r="I8" s="56">
        <v>1275600</v>
      </c>
      <c r="J8" s="56" t="e">
        <f>#REF!+#REF!</f>
        <v>#REF!</v>
      </c>
      <c r="K8" s="56" t="e">
        <f>#REF!+#REF!</f>
        <v>#REF!</v>
      </c>
      <c r="L8" s="56" t="e">
        <f>#REF!+#REF!</f>
        <v>#REF!</v>
      </c>
      <c r="M8" s="56" t="e">
        <f>#REF!+#REF!</f>
        <v>#REF!</v>
      </c>
      <c r="N8" s="56" t="e">
        <f>#REF!+#REF!</f>
        <v>#REF!</v>
      </c>
      <c r="O8" s="56" t="e">
        <f>#REF!+#REF!</f>
        <v>#REF!</v>
      </c>
      <c r="P8" s="46">
        <v>743679.86</v>
      </c>
      <c r="Q8" s="56" t="e">
        <f>#REF!+#REF!</f>
        <v>#REF!</v>
      </c>
      <c r="R8" s="56" t="e">
        <f>#REF!+#REF!</f>
        <v>#REF!</v>
      </c>
      <c r="S8" s="56" t="e">
        <f>#REF!+#REF!</f>
        <v>#REF!</v>
      </c>
      <c r="T8" s="56" t="e">
        <f>#REF!+#REF!</f>
        <v>#REF!</v>
      </c>
      <c r="U8" s="56" t="e">
        <f>#REF!+#REF!</f>
        <v>#REF!</v>
      </c>
      <c r="V8" s="56" t="e">
        <f>#REF!+#REF!</f>
        <v>#REF!</v>
      </c>
      <c r="W8" s="56" t="e">
        <f>#REF!+#REF!</f>
        <v>#REF!</v>
      </c>
      <c r="X8" s="56" t="e">
        <f>#REF!+#REF!</f>
        <v>#REF!</v>
      </c>
      <c r="Y8" s="56" t="e">
        <f>#REF!+#REF!</f>
        <v>#REF!</v>
      </c>
      <c r="Z8" s="56" t="e">
        <f>#REF!+#REF!</f>
        <v>#REF!</v>
      </c>
      <c r="AA8" s="56" t="e">
        <f>#REF!+#REF!</f>
        <v>#REF!</v>
      </c>
      <c r="AB8" s="56" t="e">
        <f>#REF!+#REF!</f>
        <v>#REF!</v>
      </c>
      <c r="AC8" s="56" t="e">
        <f>#REF!+#REF!</f>
        <v>#REF!</v>
      </c>
      <c r="AD8" s="56">
        <f t="shared" si="3"/>
        <v>58.300396676074</v>
      </c>
      <c r="AE8" s="46">
        <v>1275600</v>
      </c>
      <c r="AF8" s="56">
        <f t="shared" si="4"/>
        <v>100</v>
      </c>
    </row>
    <row r="9" spans="1:32" s="4" customFormat="1" ht="28.5">
      <c r="A9" s="42" t="s">
        <v>65</v>
      </c>
      <c r="B9" s="43">
        <v>907</v>
      </c>
      <c r="C9" s="44" t="s">
        <v>10</v>
      </c>
      <c r="D9" s="52" t="s">
        <v>67</v>
      </c>
      <c r="E9" s="52"/>
      <c r="F9" s="52"/>
      <c r="G9" s="57"/>
      <c r="H9" s="48"/>
      <c r="I9" s="47">
        <f aca="true" t="shared" si="5" ref="I9:AC9">I10+I11+I12</f>
        <v>12516900</v>
      </c>
      <c r="J9" s="47" t="e">
        <f t="shared" si="5"/>
        <v>#REF!</v>
      </c>
      <c r="K9" s="47" t="e">
        <f t="shared" si="5"/>
        <v>#REF!</v>
      </c>
      <c r="L9" s="47" t="e">
        <f t="shared" si="5"/>
        <v>#REF!</v>
      </c>
      <c r="M9" s="47" t="e">
        <f t="shared" si="5"/>
        <v>#REF!</v>
      </c>
      <c r="N9" s="47" t="e">
        <f t="shared" si="5"/>
        <v>#REF!</v>
      </c>
      <c r="O9" s="47" t="e">
        <f t="shared" si="5"/>
        <v>#REF!</v>
      </c>
      <c r="P9" s="48">
        <f t="shared" si="5"/>
        <v>7182281.2700000005</v>
      </c>
      <c r="Q9" s="47" t="e">
        <f t="shared" si="5"/>
        <v>#REF!</v>
      </c>
      <c r="R9" s="47" t="e">
        <f t="shared" si="5"/>
        <v>#REF!</v>
      </c>
      <c r="S9" s="47" t="e">
        <f t="shared" si="5"/>
        <v>#REF!</v>
      </c>
      <c r="T9" s="47" t="e">
        <f t="shared" si="5"/>
        <v>#REF!</v>
      </c>
      <c r="U9" s="47" t="e">
        <f t="shared" si="5"/>
        <v>#REF!</v>
      </c>
      <c r="V9" s="47" t="e">
        <f t="shared" si="5"/>
        <v>#REF!</v>
      </c>
      <c r="W9" s="47" t="e">
        <f t="shared" si="5"/>
        <v>#REF!</v>
      </c>
      <c r="X9" s="47" t="e">
        <f t="shared" si="5"/>
        <v>#REF!</v>
      </c>
      <c r="Y9" s="47" t="e">
        <f t="shared" si="5"/>
        <v>#REF!</v>
      </c>
      <c r="Z9" s="47" t="e">
        <f t="shared" si="5"/>
        <v>#REF!</v>
      </c>
      <c r="AA9" s="47" t="e">
        <f t="shared" si="5"/>
        <v>#REF!</v>
      </c>
      <c r="AB9" s="47" t="e">
        <f t="shared" si="5"/>
        <v>#REF!</v>
      </c>
      <c r="AC9" s="47" t="e">
        <f t="shared" si="5"/>
        <v>#REF!</v>
      </c>
      <c r="AD9" s="47">
        <f t="shared" si="3"/>
        <v>57.380671492142625</v>
      </c>
      <c r="AE9" s="48">
        <f>AE10+AE11+AE12</f>
        <v>12465287.83</v>
      </c>
      <c r="AF9" s="47">
        <f t="shared" si="4"/>
        <v>99.587660123513</v>
      </c>
    </row>
    <row r="10" spans="1:32" s="6" customFormat="1" ht="30">
      <c r="A10" s="58" t="s">
        <v>66</v>
      </c>
      <c r="B10" s="55">
        <v>907</v>
      </c>
      <c r="C10" s="50" t="s">
        <v>10</v>
      </c>
      <c r="D10" s="45" t="s">
        <v>67</v>
      </c>
      <c r="E10" s="45">
        <v>100</v>
      </c>
      <c r="F10" s="45"/>
      <c r="G10" s="59"/>
      <c r="H10" s="46"/>
      <c r="I10" s="56">
        <v>10022500</v>
      </c>
      <c r="J10" s="56" t="e">
        <f>#REF!+#REF!</f>
        <v>#REF!</v>
      </c>
      <c r="K10" s="56" t="e">
        <f>#REF!+#REF!</f>
        <v>#REF!</v>
      </c>
      <c r="L10" s="56" t="e">
        <f>#REF!+#REF!</f>
        <v>#REF!</v>
      </c>
      <c r="M10" s="56" t="e">
        <f>#REF!+#REF!</f>
        <v>#REF!</v>
      </c>
      <c r="N10" s="56" t="e">
        <f>#REF!+#REF!</f>
        <v>#REF!</v>
      </c>
      <c r="O10" s="56" t="e">
        <f>#REF!+#REF!</f>
        <v>#REF!</v>
      </c>
      <c r="P10" s="46">
        <v>5962138.57</v>
      </c>
      <c r="Q10" s="56" t="e">
        <f>#REF!+#REF!</f>
        <v>#REF!</v>
      </c>
      <c r="R10" s="56" t="e">
        <f>#REF!+#REF!</f>
        <v>#REF!</v>
      </c>
      <c r="S10" s="56" t="e">
        <f>#REF!+#REF!</f>
        <v>#REF!</v>
      </c>
      <c r="T10" s="56" t="e">
        <f>#REF!+#REF!</f>
        <v>#REF!</v>
      </c>
      <c r="U10" s="56" t="e">
        <f>#REF!+#REF!</f>
        <v>#REF!</v>
      </c>
      <c r="V10" s="56" t="e">
        <f>#REF!+#REF!</f>
        <v>#REF!</v>
      </c>
      <c r="W10" s="56" t="e">
        <f>#REF!+#REF!</f>
        <v>#REF!</v>
      </c>
      <c r="X10" s="56" t="e">
        <f>#REF!+#REF!</f>
        <v>#REF!</v>
      </c>
      <c r="Y10" s="56" t="e">
        <f>#REF!+#REF!</f>
        <v>#REF!</v>
      </c>
      <c r="Z10" s="56" t="e">
        <f>#REF!+#REF!</f>
        <v>#REF!</v>
      </c>
      <c r="AA10" s="56" t="e">
        <f>#REF!+#REF!</f>
        <v>#REF!</v>
      </c>
      <c r="AB10" s="56" t="e">
        <f>#REF!+#REF!</f>
        <v>#REF!</v>
      </c>
      <c r="AC10" s="56" t="e">
        <f>#REF!+#REF!</f>
        <v>#REF!</v>
      </c>
      <c r="AD10" s="56">
        <f t="shared" si="3"/>
        <v>59.48753873783986</v>
      </c>
      <c r="AE10" s="46">
        <v>10022500</v>
      </c>
      <c r="AF10" s="56">
        <f t="shared" si="4"/>
        <v>100</v>
      </c>
    </row>
    <row r="11" spans="1:32" s="6" customFormat="1" ht="15">
      <c r="A11" s="54" t="s">
        <v>145</v>
      </c>
      <c r="B11" s="55">
        <v>907</v>
      </c>
      <c r="C11" s="50" t="s">
        <v>10</v>
      </c>
      <c r="D11" s="45" t="s">
        <v>67</v>
      </c>
      <c r="E11" s="50">
        <v>200</v>
      </c>
      <c r="F11" s="50"/>
      <c r="G11" s="59"/>
      <c r="H11" s="46"/>
      <c r="I11" s="56">
        <v>2402400</v>
      </c>
      <c r="J11" s="56" t="e">
        <f>#REF!</f>
        <v>#REF!</v>
      </c>
      <c r="K11" s="56" t="e">
        <f>#REF!</f>
        <v>#REF!</v>
      </c>
      <c r="L11" s="56" t="e">
        <f>#REF!</f>
        <v>#REF!</v>
      </c>
      <c r="M11" s="56" t="e">
        <f>#REF!</f>
        <v>#REF!</v>
      </c>
      <c r="N11" s="56" t="e">
        <f>#REF!</f>
        <v>#REF!</v>
      </c>
      <c r="O11" s="56" t="e">
        <f>#REF!</f>
        <v>#REF!</v>
      </c>
      <c r="P11" s="46">
        <v>1138355.31</v>
      </c>
      <c r="Q11" s="56" t="e">
        <f>#REF!</f>
        <v>#REF!</v>
      </c>
      <c r="R11" s="56" t="e">
        <f>#REF!</f>
        <v>#REF!</v>
      </c>
      <c r="S11" s="56" t="e">
        <f>#REF!</f>
        <v>#REF!</v>
      </c>
      <c r="T11" s="56" t="e">
        <f>#REF!</f>
        <v>#REF!</v>
      </c>
      <c r="U11" s="56" t="e">
        <f>#REF!</f>
        <v>#REF!</v>
      </c>
      <c r="V11" s="56" t="e">
        <f>#REF!</f>
        <v>#REF!</v>
      </c>
      <c r="W11" s="56" t="e">
        <f>#REF!</f>
        <v>#REF!</v>
      </c>
      <c r="X11" s="56" t="e">
        <f>#REF!</f>
        <v>#REF!</v>
      </c>
      <c r="Y11" s="56" t="e">
        <f>#REF!</f>
        <v>#REF!</v>
      </c>
      <c r="Z11" s="56" t="e">
        <f>#REF!</f>
        <v>#REF!</v>
      </c>
      <c r="AA11" s="56" t="e">
        <f>#REF!</f>
        <v>#REF!</v>
      </c>
      <c r="AB11" s="56" t="e">
        <f>#REF!</f>
        <v>#REF!</v>
      </c>
      <c r="AC11" s="56" t="e">
        <f>#REF!</f>
        <v>#REF!</v>
      </c>
      <c r="AD11" s="56">
        <f t="shared" si="3"/>
        <v>47.38408716283716</v>
      </c>
      <c r="AE11" s="46">
        <v>2359233.44</v>
      </c>
      <c r="AF11" s="56">
        <f t="shared" si="4"/>
        <v>98.20319014319014</v>
      </c>
    </row>
    <row r="12" spans="1:32" ht="15">
      <c r="A12" s="54" t="s">
        <v>43</v>
      </c>
      <c r="B12" s="55">
        <v>907</v>
      </c>
      <c r="C12" s="50" t="s">
        <v>10</v>
      </c>
      <c r="D12" s="45" t="s">
        <v>67</v>
      </c>
      <c r="E12" s="50" t="s">
        <v>44</v>
      </c>
      <c r="F12" s="50"/>
      <c r="G12" s="59"/>
      <c r="H12" s="46"/>
      <c r="I12" s="56">
        <v>92000</v>
      </c>
      <c r="J12" s="56" t="e">
        <f>#REF!</f>
        <v>#REF!</v>
      </c>
      <c r="K12" s="56" t="e">
        <f>#REF!</f>
        <v>#REF!</v>
      </c>
      <c r="L12" s="56" t="e">
        <f>#REF!</f>
        <v>#REF!</v>
      </c>
      <c r="M12" s="56" t="e">
        <f>#REF!</f>
        <v>#REF!</v>
      </c>
      <c r="N12" s="56" t="e">
        <f>#REF!</f>
        <v>#REF!</v>
      </c>
      <c r="O12" s="56" t="e">
        <f>#REF!</f>
        <v>#REF!</v>
      </c>
      <c r="P12" s="46">
        <v>81787.39</v>
      </c>
      <c r="Q12" s="56" t="e">
        <f>#REF!</f>
        <v>#REF!</v>
      </c>
      <c r="R12" s="56" t="e">
        <f>#REF!</f>
        <v>#REF!</v>
      </c>
      <c r="S12" s="56" t="e">
        <f>#REF!</f>
        <v>#REF!</v>
      </c>
      <c r="T12" s="56" t="e">
        <f>#REF!</f>
        <v>#REF!</v>
      </c>
      <c r="U12" s="56" t="e">
        <f>#REF!</f>
        <v>#REF!</v>
      </c>
      <c r="V12" s="56" t="e">
        <f>#REF!</f>
        <v>#REF!</v>
      </c>
      <c r="W12" s="56" t="e">
        <f>#REF!</f>
        <v>#REF!</v>
      </c>
      <c r="X12" s="56" t="e">
        <f>#REF!</f>
        <v>#REF!</v>
      </c>
      <c r="Y12" s="56" t="e">
        <f>#REF!</f>
        <v>#REF!</v>
      </c>
      <c r="Z12" s="56" t="e">
        <f>#REF!</f>
        <v>#REF!</v>
      </c>
      <c r="AA12" s="56" t="e">
        <f>#REF!</f>
        <v>#REF!</v>
      </c>
      <c r="AB12" s="56" t="e">
        <f>#REF!</f>
        <v>#REF!</v>
      </c>
      <c r="AC12" s="56" t="e">
        <f>#REF!</f>
        <v>#REF!</v>
      </c>
      <c r="AD12" s="56">
        <f t="shared" si="3"/>
        <v>88.89933695652174</v>
      </c>
      <c r="AE12" s="46">
        <v>83554.39</v>
      </c>
      <c r="AF12" s="56">
        <f t="shared" si="4"/>
        <v>90.81998913043478</v>
      </c>
    </row>
    <row r="13" spans="1:33" s="4" customFormat="1" ht="57">
      <c r="A13" s="42" t="s">
        <v>56</v>
      </c>
      <c r="B13" s="43">
        <v>907</v>
      </c>
      <c r="C13" s="44" t="s">
        <v>10</v>
      </c>
      <c r="D13" s="44" t="s">
        <v>69</v>
      </c>
      <c r="E13" s="44"/>
      <c r="F13" s="44"/>
      <c r="G13" s="44"/>
      <c r="H13" s="48"/>
      <c r="I13" s="47">
        <f aca="true" t="shared" si="6" ref="I13:AC13">I14+I15</f>
        <v>1819900</v>
      </c>
      <c r="J13" s="47" t="e">
        <f t="shared" si="6"/>
        <v>#REF!</v>
      </c>
      <c r="K13" s="47" t="e">
        <f t="shared" si="6"/>
        <v>#REF!</v>
      </c>
      <c r="L13" s="47" t="e">
        <f t="shared" si="6"/>
        <v>#REF!</v>
      </c>
      <c r="M13" s="47" t="e">
        <f t="shared" si="6"/>
        <v>#REF!</v>
      </c>
      <c r="N13" s="47" t="e">
        <f t="shared" si="6"/>
        <v>#REF!</v>
      </c>
      <c r="O13" s="47" t="e">
        <f t="shared" si="6"/>
        <v>#REF!</v>
      </c>
      <c r="P13" s="48">
        <f t="shared" si="6"/>
        <v>1096018.45</v>
      </c>
      <c r="Q13" s="47" t="e">
        <f t="shared" si="6"/>
        <v>#REF!</v>
      </c>
      <c r="R13" s="47" t="e">
        <f t="shared" si="6"/>
        <v>#REF!</v>
      </c>
      <c r="S13" s="47" t="e">
        <f t="shared" si="6"/>
        <v>#REF!</v>
      </c>
      <c r="T13" s="47" t="e">
        <f t="shared" si="6"/>
        <v>#REF!</v>
      </c>
      <c r="U13" s="47" t="e">
        <f t="shared" si="6"/>
        <v>#REF!</v>
      </c>
      <c r="V13" s="47" t="e">
        <f t="shared" si="6"/>
        <v>#REF!</v>
      </c>
      <c r="W13" s="47" t="e">
        <f t="shared" si="6"/>
        <v>#REF!</v>
      </c>
      <c r="X13" s="47" t="e">
        <f t="shared" si="6"/>
        <v>#REF!</v>
      </c>
      <c r="Y13" s="47" t="e">
        <f t="shared" si="6"/>
        <v>#REF!</v>
      </c>
      <c r="Z13" s="47" t="e">
        <f t="shared" si="6"/>
        <v>#REF!</v>
      </c>
      <c r="AA13" s="47" t="e">
        <f t="shared" si="6"/>
        <v>#REF!</v>
      </c>
      <c r="AB13" s="47" t="e">
        <f t="shared" si="6"/>
        <v>#REF!</v>
      </c>
      <c r="AC13" s="47" t="e">
        <f t="shared" si="6"/>
        <v>#REF!</v>
      </c>
      <c r="AD13" s="47">
        <f t="shared" si="3"/>
        <v>60.22410297269081</v>
      </c>
      <c r="AE13" s="48">
        <f>AE14+AE15</f>
        <v>1819900</v>
      </c>
      <c r="AF13" s="47">
        <f t="shared" si="4"/>
        <v>100</v>
      </c>
      <c r="AG13" s="28"/>
    </row>
    <row r="14" spans="1:32" s="6" customFormat="1" ht="30">
      <c r="A14" s="54" t="s">
        <v>66</v>
      </c>
      <c r="B14" s="55">
        <v>907</v>
      </c>
      <c r="C14" s="50" t="s">
        <v>10</v>
      </c>
      <c r="D14" s="50" t="s">
        <v>69</v>
      </c>
      <c r="E14" s="50" t="s">
        <v>74</v>
      </c>
      <c r="F14" s="50"/>
      <c r="G14" s="50"/>
      <c r="H14" s="46"/>
      <c r="I14" s="56">
        <v>1688300</v>
      </c>
      <c r="J14" s="56" t="e">
        <f>#REF!+#REF!</f>
        <v>#REF!</v>
      </c>
      <c r="K14" s="56" t="e">
        <f>#REF!+#REF!</f>
        <v>#REF!</v>
      </c>
      <c r="L14" s="56" t="e">
        <f>#REF!+#REF!</f>
        <v>#REF!</v>
      </c>
      <c r="M14" s="56" t="e">
        <f>#REF!+#REF!</f>
        <v>#REF!</v>
      </c>
      <c r="N14" s="56" t="e">
        <f>#REF!+#REF!</f>
        <v>#REF!</v>
      </c>
      <c r="O14" s="56" t="e">
        <f>#REF!+#REF!</f>
        <v>#REF!</v>
      </c>
      <c r="P14" s="46">
        <v>1050462.24</v>
      </c>
      <c r="Q14" s="56" t="e">
        <f>#REF!+#REF!</f>
        <v>#REF!</v>
      </c>
      <c r="R14" s="56" t="e">
        <f>#REF!+#REF!</f>
        <v>#REF!</v>
      </c>
      <c r="S14" s="56" t="e">
        <f>#REF!+#REF!</f>
        <v>#REF!</v>
      </c>
      <c r="T14" s="56" t="e">
        <f>#REF!+#REF!</f>
        <v>#REF!</v>
      </c>
      <c r="U14" s="56" t="e">
        <f>#REF!+#REF!</f>
        <v>#REF!</v>
      </c>
      <c r="V14" s="56" t="e">
        <f>#REF!+#REF!</f>
        <v>#REF!</v>
      </c>
      <c r="W14" s="56" t="e">
        <f>#REF!+#REF!</f>
        <v>#REF!</v>
      </c>
      <c r="X14" s="56" t="e">
        <f>#REF!+#REF!</f>
        <v>#REF!</v>
      </c>
      <c r="Y14" s="56" t="e">
        <f>#REF!+#REF!</f>
        <v>#REF!</v>
      </c>
      <c r="Z14" s="56" t="e">
        <f>#REF!+#REF!</f>
        <v>#REF!</v>
      </c>
      <c r="AA14" s="56" t="e">
        <f>#REF!+#REF!</f>
        <v>#REF!</v>
      </c>
      <c r="AB14" s="56" t="e">
        <f>#REF!+#REF!</f>
        <v>#REF!</v>
      </c>
      <c r="AC14" s="56" t="e">
        <f>#REF!+#REF!</f>
        <v>#REF!</v>
      </c>
      <c r="AD14" s="56">
        <f t="shared" si="3"/>
        <v>62.220117277735</v>
      </c>
      <c r="AE14" s="46">
        <v>1688300</v>
      </c>
      <c r="AF14" s="56">
        <f t="shared" si="4"/>
        <v>100</v>
      </c>
    </row>
    <row r="15" spans="1:32" s="6" customFormat="1" ht="15">
      <c r="A15" s="54" t="s">
        <v>145</v>
      </c>
      <c r="B15" s="55">
        <v>907</v>
      </c>
      <c r="C15" s="50" t="s">
        <v>10</v>
      </c>
      <c r="D15" s="50" t="s">
        <v>69</v>
      </c>
      <c r="E15" s="50" t="s">
        <v>6</v>
      </c>
      <c r="F15" s="50"/>
      <c r="G15" s="50"/>
      <c r="H15" s="46"/>
      <c r="I15" s="56">
        <v>131600</v>
      </c>
      <c r="J15" s="56" t="e">
        <f>#REF!</f>
        <v>#REF!</v>
      </c>
      <c r="K15" s="56" t="e">
        <f>#REF!</f>
        <v>#REF!</v>
      </c>
      <c r="L15" s="56" t="e">
        <f>#REF!</f>
        <v>#REF!</v>
      </c>
      <c r="M15" s="56" t="e">
        <f>#REF!</f>
        <v>#REF!</v>
      </c>
      <c r="N15" s="56" t="e">
        <f>#REF!</f>
        <v>#REF!</v>
      </c>
      <c r="O15" s="56" t="e">
        <f>#REF!</f>
        <v>#REF!</v>
      </c>
      <c r="P15" s="46">
        <v>45556.21</v>
      </c>
      <c r="Q15" s="56" t="e">
        <f>#REF!</f>
        <v>#REF!</v>
      </c>
      <c r="R15" s="56" t="e">
        <f>#REF!</f>
        <v>#REF!</v>
      </c>
      <c r="S15" s="56" t="e">
        <f>#REF!</f>
        <v>#REF!</v>
      </c>
      <c r="T15" s="56" t="e">
        <f>#REF!</f>
        <v>#REF!</v>
      </c>
      <c r="U15" s="56" t="e">
        <f>#REF!</f>
        <v>#REF!</v>
      </c>
      <c r="V15" s="56" t="e">
        <f>#REF!</f>
        <v>#REF!</v>
      </c>
      <c r="W15" s="56" t="e">
        <f>#REF!</f>
        <v>#REF!</v>
      </c>
      <c r="X15" s="56" t="e">
        <f>#REF!</f>
        <v>#REF!</v>
      </c>
      <c r="Y15" s="56" t="e">
        <f>#REF!</f>
        <v>#REF!</v>
      </c>
      <c r="Z15" s="56" t="e">
        <f>#REF!</f>
        <v>#REF!</v>
      </c>
      <c r="AA15" s="56" t="e">
        <f>#REF!</f>
        <v>#REF!</v>
      </c>
      <c r="AB15" s="56" t="e">
        <f>#REF!</f>
        <v>#REF!</v>
      </c>
      <c r="AC15" s="56" t="e">
        <f>#REF!</f>
        <v>#REF!</v>
      </c>
      <c r="AD15" s="56">
        <f t="shared" si="3"/>
        <v>34.61718085106383</v>
      </c>
      <c r="AE15" s="46">
        <v>131600</v>
      </c>
      <c r="AF15" s="56">
        <f t="shared" si="4"/>
        <v>100</v>
      </c>
    </row>
    <row r="16" spans="1:32" s="4" customFormat="1" ht="15.75" customHeight="1">
      <c r="A16" s="42" t="s">
        <v>12</v>
      </c>
      <c r="B16" s="43">
        <v>907</v>
      </c>
      <c r="C16" s="44" t="s">
        <v>23</v>
      </c>
      <c r="D16" s="44"/>
      <c r="E16" s="44"/>
      <c r="F16" s="44"/>
      <c r="G16" s="44"/>
      <c r="H16" s="48"/>
      <c r="I16" s="47">
        <f>I17</f>
        <v>100000</v>
      </c>
      <c r="J16" s="47">
        <f aca="true" t="shared" si="7" ref="J16:AE19">J17</f>
        <v>119900</v>
      </c>
      <c r="K16" s="47">
        <f t="shared" si="7"/>
        <v>0</v>
      </c>
      <c r="L16" s="47">
        <f t="shared" si="7"/>
        <v>0</v>
      </c>
      <c r="M16" s="47">
        <f t="shared" si="7"/>
        <v>0</v>
      </c>
      <c r="N16" s="47">
        <f t="shared" si="7"/>
        <v>0</v>
      </c>
      <c r="O16" s="47">
        <f t="shared" si="7"/>
        <v>119900</v>
      </c>
      <c r="P16" s="48">
        <f t="shared" si="7"/>
        <v>0</v>
      </c>
      <c r="Q16" s="47">
        <f t="shared" si="7"/>
        <v>0</v>
      </c>
      <c r="R16" s="47">
        <f t="shared" si="7"/>
        <v>0</v>
      </c>
      <c r="S16" s="47">
        <f t="shared" si="7"/>
        <v>0</v>
      </c>
      <c r="T16" s="47">
        <f t="shared" si="7"/>
        <v>0</v>
      </c>
      <c r="U16" s="47">
        <f t="shared" si="7"/>
        <v>0</v>
      </c>
      <c r="V16" s="47">
        <f t="shared" si="7"/>
        <v>0</v>
      </c>
      <c r="W16" s="47">
        <f t="shared" si="7"/>
        <v>0</v>
      </c>
      <c r="X16" s="47">
        <f t="shared" si="7"/>
        <v>0</v>
      </c>
      <c r="Y16" s="47">
        <f t="shared" si="7"/>
        <v>0</v>
      </c>
      <c r="Z16" s="47">
        <f t="shared" si="7"/>
        <v>0</v>
      </c>
      <c r="AA16" s="47">
        <f t="shared" si="7"/>
        <v>0</v>
      </c>
      <c r="AB16" s="47">
        <f t="shared" si="7"/>
        <v>0</v>
      </c>
      <c r="AC16" s="47">
        <f t="shared" si="7"/>
        <v>119900</v>
      </c>
      <c r="AD16" s="47">
        <f t="shared" si="3"/>
        <v>0</v>
      </c>
      <c r="AE16" s="48">
        <f t="shared" si="7"/>
        <v>0</v>
      </c>
      <c r="AF16" s="47">
        <f t="shared" si="4"/>
        <v>0</v>
      </c>
    </row>
    <row r="17" spans="1:32" s="4" customFormat="1" ht="28.5">
      <c r="A17" s="42" t="s">
        <v>70</v>
      </c>
      <c r="B17" s="43">
        <v>907</v>
      </c>
      <c r="C17" s="44" t="s">
        <v>23</v>
      </c>
      <c r="D17" s="44" t="s">
        <v>71</v>
      </c>
      <c r="E17" s="44"/>
      <c r="F17" s="44"/>
      <c r="G17" s="44"/>
      <c r="H17" s="48"/>
      <c r="I17" s="47">
        <f>I18</f>
        <v>100000</v>
      </c>
      <c r="J17" s="47">
        <f t="shared" si="7"/>
        <v>119900</v>
      </c>
      <c r="K17" s="47">
        <f t="shared" si="7"/>
        <v>0</v>
      </c>
      <c r="L17" s="47">
        <f t="shared" si="7"/>
        <v>0</v>
      </c>
      <c r="M17" s="47">
        <f t="shared" si="7"/>
        <v>0</v>
      </c>
      <c r="N17" s="47">
        <f t="shared" si="7"/>
        <v>0</v>
      </c>
      <c r="O17" s="47">
        <f t="shared" si="7"/>
        <v>119900</v>
      </c>
      <c r="P17" s="48">
        <f t="shared" si="7"/>
        <v>0</v>
      </c>
      <c r="Q17" s="47">
        <f t="shared" si="7"/>
        <v>0</v>
      </c>
      <c r="R17" s="47">
        <f t="shared" si="7"/>
        <v>0</v>
      </c>
      <c r="S17" s="47">
        <f t="shared" si="7"/>
        <v>0</v>
      </c>
      <c r="T17" s="47">
        <f t="shared" si="7"/>
        <v>0</v>
      </c>
      <c r="U17" s="47">
        <f t="shared" si="7"/>
        <v>0</v>
      </c>
      <c r="V17" s="47">
        <f t="shared" si="7"/>
        <v>0</v>
      </c>
      <c r="W17" s="47">
        <f t="shared" si="7"/>
        <v>0</v>
      </c>
      <c r="X17" s="47">
        <f t="shared" si="7"/>
        <v>0</v>
      </c>
      <c r="Y17" s="47">
        <f t="shared" si="7"/>
        <v>0</v>
      </c>
      <c r="Z17" s="47">
        <f t="shared" si="7"/>
        <v>0</v>
      </c>
      <c r="AA17" s="47">
        <f t="shared" si="7"/>
        <v>0</v>
      </c>
      <c r="AB17" s="47">
        <f t="shared" si="7"/>
        <v>0</v>
      </c>
      <c r="AC17" s="47">
        <f t="shared" si="7"/>
        <v>119900</v>
      </c>
      <c r="AD17" s="47">
        <f t="shared" si="3"/>
        <v>0</v>
      </c>
      <c r="AE17" s="48">
        <f t="shared" si="7"/>
        <v>0</v>
      </c>
      <c r="AF17" s="47">
        <f t="shared" si="4"/>
        <v>0</v>
      </c>
    </row>
    <row r="18" spans="1:32" s="6" customFormat="1" ht="15">
      <c r="A18" s="54" t="s">
        <v>43</v>
      </c>
      <c r="B18" s="55">
        <v>907</v>
      </c>
      <c r="C18" s="50" t="s">
        <v>23</v>
      </c>
      <c r="D18" s="50" t="s">
        <v>71</v>
      </c>
      <c r="E18" s="50">
        <v>800</v>
      </c>
      <c r="F18" s="50"/>
      <c r="G18" s="50"/>
      <c r="H18" s="46"/>
      <c r="I18" s="56">
        <v>100000</v>
      </c>
      <c r="J18" s="56">
        <f t="shared" si="7"/>
        <v>119900</v>
      </c>
      <c r="K18" s="56">
        <f t="shared" si="7"/>
        <v>0</v>
      </c>
      <c r="L18" s="56">
        <f t="shared" si="7"/>
        <v>0</v>
      </c>
      <c r="M18" s="56">
        <f t="shared" si="7"/>
        <v>0</v>
      </c>
      <c r="N18" s="56">
        <f t="shared" si="7"/>
        <v>0</v>
      </c>
      <c r="O18" s="56">
        <f t="shared" si="7"/>
        <v>119900</v>
      </c>
      <c r="P18" s="46">
        <f t="shared" si="7"/>
        <v>0</v>
      </c>
      <c r="Q18" s="56">
        <f t="shared" si="7"/>
        <v>0</v>
      </c>
      <c r="R18" s="56">
        <f t="shared" si="7"/>
        <v>0</v>
      </c>
      <c r="S18" s="56">
        <f t="shared" si="7"/>
        <v>0</v>
      </c>
      <c r="T18" s="56">
        <f t="shared" si="7"/>
        <v>0</v>
      </c>
      <c r="U18" s="56">
        <f t="shared" si="7"/>
        <v>0</v>
      </c>
      <c r="V18" s="56">
        <f t="shared" si="7"/>
        <v>0</v>
      </c>
      <c r="W18" s="56">
        <f t="shared" si="7"/>
        <v>0</v>
      </c>
      <c r="X18" s="56">
        <f t="shared" si="7"/>
        <v>0</v>
      </c>
      <c r="Y18" s="56">
        <f t="shared" si="7"/>
        <v>0</v>
      </c>
      <c r="Z18" s="56">
        <f t="shared" si="7"/>
        <v>0</v>
      </c>
      <c r="AA18" s="56">
        <f t="shared" si="7"/>
        <v>0</v>
      </c>
      <c r="AB18" s="56">
        <f t="shared" si="7"/>
        <v>0</v>
      </c>
      <c r="AC18" s="56">
        <f t="shared" si="7"/>
        <v>119900</v>
      </c>
      <c r="AD18" s="56">
        <f t="shared" si="3"/>
        <v>0</v>
      </c>
      <c r="AE18" s="46">
        <f t="shared" si="7"/>
        <v>0</v>
      </c>
      <c r="AF18" s="56">
        <f t="shared" si="4"/>
        <v>0</v>
      </c>
    </row>
    <row r="19" spans="1:32" ht="15">
      <c r="A19" s="54" t="s">
        <v>33</v>
      </c>
      <c r="B19" s="55">
        <v>907</v>
      </c>
      <c r="C19" s="50" t="s">
        <v>23</v>
      </c>
      <c r="D19" s="50" t="s">
        <v>71</v>
      </c>
      <c r="E19" s="50" t="s">
        <v>34</v>
      </c>
      <c r="F19" s="50"/>
      <c r="G19" s="50"/>
      <c r="H19" s="46"/>
      <c r="I19" s="56">
        <f>I20</f>
        <v>119900</v>
      </c>
      <c r="J19" s="56">
        <f t="shared" si="7"/>
        <v>119900</v>
      </c>
      <c r="K19" s="56">
        <f t="shared" si="7"/>
        <v>0</v>
      </c>
      <c r="L19" s="56">
        <f t="shared" si="7"/>
        <v>0</v>
      </c>
      <c r="M19" s="56">
        <f t="shared" si="7"/>
        <v>0</v>
      </c>
      <c r="N19" s="56">
        <f t="shared" si="7"/>
        <v>0</v>
      </c>
      <c r="O19" s="56">
        <f t="shared" si="7"/>
        <v>119900</v>
      </c>
      <c r="P19" s="46">
        <f t="shared" si="7"/>
        <v>0</v>
      </c>
      <c r="Q19" s="56">
        <f t="shared" si="7"/>
        <v>0</v>
      </c>
      <c r="R19" s="56">
        <f t="shared" si="7"/>
        <v>0</v>
      </c>
      <c r="S19" s="56">
        <f t="shared" si="7"/>
        <v>0</v>
      </c>
      <c r="T19" s="56">
        <f t="shared" si="7"/>
        <v>0</v>
      </c>
      <c r="U19" s="56">
        <f t="shared" si="7"/>
        <v>0</v>
      </c>
      <c r="V19" s="56">
        <f t="shared" si="7"/>
        <v>0</v>
      </c>
      <c r="W19" s="56">
        <f t="shared" si="7"/>
        <v>0</v>
      </c>
      <c r="X19" s="56">
        <f t="shared" si="7"/>
        <v>0</v>
      </c>
      <c r="Y19" s="56">
        <f t="shared" si="7"/>
        <v>0</v>
      </c>
      <c r="Z19" s="56">
        <f t="shared" si="7"/>
        <v>0</v>
      </c>
      <c r="AA19" s="56">
        <f t="shared" si="7"/>
        <v>0</v>
      </c>
      <c r="AB19" s="56">
        <f t="shared" si="7"/>
        <v>0</v>
      </c>
      <c r="AC19" s="56">
        <f t="shared" si="7"/>
        <v>119900</v>
      </c>
      <c r="AD19" s="56">
        <f t="shared" si="3"/>
        <v>0</v>
      </c>
      <c r="AE19" s="46">
        <f t="shared" si="7"/>
        <v>0</v>
      </c>
      <c r="AF19" s="56">
        <f t="shared" si="4"/>
        <v>0</v>
      </c>
    </row>
    <row r="20" spans="1:32" ht="15">
      <c r="A20" s="54" t="s">
        <v>7</v>
      </c>
      <c r="B20" s="55">
        <v>907</v>
      </c>
      <c r="C20" s="50" t="s">
        <v>23</v>
      </c>
      <c r="D20" s="50" t="s">
        <v>71</v>
      </c>
      <c r="E20" s="50" t="s">
        <v>34</v>
      </c>
      <c r="F20" s="50" t="s">
        <v>8</v>
      </c>
      <c r="G20" s="50" t="s">
        <v>11</v>
      </c>
      <c r="H20" s="46"/>
      <c r="I20" s="56">
        <f>119900</f>
        <v>119900</v>
      </c>
      <c r="J20" s="56">
        <f>70000+49900</f>
        <v>119900</v>
      </c>
      <c r="K20" s="56"/>
      <c r="L20" s="56"/>
      <c r="M20" s="56"/>
      <c r="N20" s="56"/>
      <c r="O20" s="56">
        <f>I20-N20</f>
        <v>119900</v>
      </c>
      <c r="P20" s="46">
        <f>Q20+R20+S20+T20+U20+V20+W20+X20+Y20+Z20+AA20+AB20</f>
        <v>0</v>
      </c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>
        <f>I20-P20</f>
        <v>119900</v>
      </c>
      <c r="AD20" s="56">
        <f t="shared" si="3"/>
        <v>0</v>
      </c>
      <c r="AE20" s="46">
        <v>0</v>
      </c>
      <c r="AF20" s="56">
        <f t="shared" si="4"/>
        <v>0</v>
      </c>
    </row>
    <row r="21" spans="1:32" s="4" customFormat="1" ht="17.25" customHeight="1">
      <c r="A21" s="42" t="s">
        <v>13</v>
      </c>
      <c r="B21" s="43">
        <v>907</v>
      </c>
      <c r="C21" s="44" t="s">
        <v>24</v>
      </c>
      <c r="D21" s="44"/>
      <c r="E21" s="44"/>
      <c r="F21" s="44"/>
      <c r="G21" s="44"/>
      <c r="H21" s="48"/>
      <c r="I21" s="47">
        <f>I22</f>
        <v>7200</v>
      </c>
      <c r="J21" s="47" t="e">
        <f aca="true" t="shared" si="8" ref="J21:AF21">J22</f>
        <v>#REF!</v>
      </c>
      <c r="K21" s="47" t="e">
        <f t="shared" si="8"/>
        <v>#REF!</v>
      </c>
      <c r="L21" s="47" t="e">
        <f t="shared" si="8"/>
        <v>#REF!</v>
      </c>
      <c r="M21" s="47" t="e">
        <f t="shared" si="8"/>
        <v>#REF!</v>
      </c>
      <c r="N21" s="47" t="e">
        <f t="shared" si="8"/>
        <v>#REF!</v>
      </c>
      <c r="O21" s="47" t="e">
        <f t="shared" si="8"/>
        <v>#REF!</v>
      </c>
      <c r="P21" s="48">
        <f t="shared" si="8"/>
        <v>0</v>
      </c>
      <c r="Q21" s="47" t="e">
        <f t="shared" si="8"/>
        <v>#REF!</v>
      </c>
      <c r="R21" s="47" t="e">
        <f t="shared" si="8"/>
        <v>#REF!</v>
      </c>
      <c r="S21" s="47" t="e">
        <f t="shared" si="8"/>
        <v>#REF!</v>
      </c>
      <c r="T21" s="47" t="e">
        <f t="shared" si="8"/>
        <v>#REF!</v>
      </c>
      <c r="U21" s="47" t="e">
        <f t="shared" si="8"/>
        <v>#REF!</v>
      </c>
      <c r="V21" s="47" t="e">
        <f t="shared" si="8"/>
        <v>#REF!</v>
      </c>
      <c r="W21" s="47" t="e">
        <f t="shared" si="8"/>
        <v>#REF!</v>
      </c>
      <c r="X21" s="47" t="e">
        <f t="shared" si="8"/>
        <v>#REF!</v>
      </c>
      <c r="Y21" s="47" t="e">
        <f t="shared" si="8"/>
        <v>#REF!</v>
      </c>
      <c r="Z21" s="47" t="e">
        <f t="shared" si="8"/>
        <v>#REF!</v>
      </c>
      <c r="AA21" s="47" t="e">
        <f t="shared" si="8"/>
        <v>#REF!</v>
      </c>
      <c r="AB21" s="47" t="e">
        <f t="shared" si="8"/>
        <v>#REF!</v>
      </c>
      <c r="AC21" s="47" t="e">
        <f t="shared" si="8"/>
        <v>#REF!</v>
      </c>
      <c r="AD21" s="47">
        <f t="shared" si="8"/>
        <v>0</v>
      </c>
      <c r="AE21" s="48">
        <f t="shared" si="8"/>
        <v>0</v>
      </c>
      <c r="AF21" s="47">
        <f t="shared" si="8"/>
        <v>0</v>
      </c>
    </row>
    <row r="22" spans="1:32" s="4" customFormat="1" ht="57">
      <c r="A22" s="51" t="s">
        <v>48</v>
      </c>
      <c r="B22" s="43">
        <v>907</v>
      </c>
      <c r="C22" s="44" t="s">
        <v>24</v>
      </c>
      <c r="D22" s="44" t="s">
        <v>68</v>
      </c>
      <c r="E22" s="44"/>
      <c r="F22" s="44"/>
      <c r="G22" s="44"/>
      <c r="H22" s="48"/>
      <c r="I22" s="47">
        <f>I23</f>
        <v>7200</v>
      </c>
      <c r="J22" s="47" t="e">
        <f aca="true" t="shared" si="9" ref="J22:AE22">J23</f>
        <v>#REF!</v>
      </c>
      <c r="K22" s="47" t="e">
        <f t="shared" si="9"/>
        <v>#REF!</v>
      </c>
      <c r="L22" s="47" t="e">
        <f t="shared" si="9"/>
        <v>#REF!</v>
      </c>
      <c r="M22" s="47" t="e">
        <f t="shared" si="9"/>
        <v>#REF!</v>
      </c>
      <c r="N22" s="47" t="e">
        <f t="shared" si="9"/>
        <v>#REF!</v>
      </c>
      <c r="O22" s="47" t="e">
        <f t="shared" si="9"/>
        <v>#REF!</v>
      </c>
      <c r="P22" s="48">
        <f t="shared" si="9"/>
        <v>0</v>
      </c>
      <c r="Q22" s="47" t="e">
        <f t="shared" si="9"/>
        <v>#REF!</v>
      </c>
      <c r="R22" s="47" t="e">
        <f t="shared" si="9"/>
        <v>#REF!</v>
      </c>
      <c r="S22" s="47" t="e">
        <f t="shared" si="9"/>
        <v>#REF!</v>
      </c>
      <c r="T22" s="47" t="e">
        <f t="shared" si="9"/>
        <v>#REF!</v>
      </c>
      <c r="U22" s="47" t="e">
        <f t="shared" si="9"/>
        <v>#REF!</v>
      </c>
      <c r="V22" s="47" t="e">
        <f t="shared" si="9"/>
        <v>#REF!</v>
      </c>
      <c r="W22" s="47" t="e">
        <f t="shared" si="9"/>
        <v>#REF!</v>
      </c>
      <c r="X22" s="47" t="e">
        <f t="shared" si="9"/>
        <v>#REF!</v>
      </c>
      <c r="Y22" s="47" t="e">
        <f t="shared" si="9"/>
        <v>#REF!</v>
      </c>
      <c r="Z22" s="47" t="e">
        <f t="shared" si="9"/>
        <v>#REF!</v>
      </c>
      <c r="AA22" s="47" t="e">
        <f t="shared" si="9"/>
        <v>#REF!</v>
      </c>
      <c r="AB22" s="47" t="e">
        <f t="shared" si="9"/>
        <v>#REF!</v>
      </c>
      <c r="AC22" s="47" t="e">
        <f t="shared" si="9"/>
        <v>#REF!</v>
      </c>
      <c r="AD22" s="47">
        <f>P22*100/I22</f>
        <v>0</v>
      </c>
      <c r="AE22" s="48">
        <f t="shared" si="9"/>
        <v>0</v>
      </c>
      <c r="AF22" s="47">
        <f>AE22*100/I22</f>
        <v>0</v>
      </c>
    </row>
    <row r="23" spans="1:32" ht="26.25" customHeight="1">
      <c r="A23" s="54" t="s">
        <v>145</v>
      </c>
      <c r="B23" s="55">
        <v>907</v>
      </c>
      <c r="C23" s="50" t="s">
        <v>24</v>
      </c>
      <c r="D23" s="44" t="s">
        <v>68</v>
      </c>
      <c r="E23" s="50" t="s">
        <v>6</v>
      </c>
      <c r="F23" s="50"/>
      <c r="G23" s="50"/>
      <c r="H23" s="46"/>
      <c r="I23" s="56">
        <v>7200</v>
      </c>
      <c r="J23" s="56" t="e">
        <f>#REF!</f>
        <v>#REF!</v>
      </c>
      <c r="K23" s="56" t="e">
        <f>#REF!</f>
        <v>#REF!</v>
      </c>
      <c r="L23" s="56" t="e">
        <f>#REF!</f>
        <v>#REF!</v>
      </c>
      <c r="M23" s="56" t="e">
        <f>#REF!</f>
        <v>#REF!</v>
      </c>
      <c r="N23" s="56" t="e">
        <f>#REF!</f>
        <v>#REF!</v>
      </c>
      <c r="O23" s="56" t="e">
        <f>#REF!</f>
        <v>#REF!</v>
      </c>
      <c r="P23" s="46"/>
      <c r="Q23" s="56" t="e">
        <f>#REF!</f>
        <v>#REF!</v>
      </c>
      <c r="R23" s="56" t="e">
        <f>#REF!</f>
        <v>#REF!</v>
      </c>
      <c r="S23" s="56" t="e">
        <f>#REF!</f>
        <v>#REF!</v>
      </c>
      <c r="T23" s="56" t="e">
        <f>#REF!</f>
        <v>#REF!</v>
      </c>
      <c r="U23" s="56" t="e">
        <f>#REF!</f>
        <v>#REF!</v>
      </c>
      <c r="V23" s="56" t="e">
        <f>#REF!</f>
        <v>#REF!</v>
      </c>
      <c r="W23" s="56" t="e">
        <f>#REF!</f>
        <v>#REF!</v>
      </c>
      <c r="X23" s="56" t="e">
        <f>#REF!</f>
        <v>#REF!</v>
      </c>
      <c r="Y23" s="56" t="e">
        <f>#REF!</f>
        <v>#REF!</v>
      </c>
      <c r="Z23" s="56" t="e">
        <f>#REF!</f>
        <v>#REF!</v>
      </c>
      <c r="AA23" s="56" t="e">
        <f>#REF!</f>
        <v>#REF!</v>
      </c>
      <c r="AB23" s="56" t="e">
        <f>#REF!</f>
        <v>#REF!</v>
      </c>
      <c r="AC23" s="56" t="e">
        <f>#REF!</f>
        <v>#REF!</v>
      </c>
      <c r="AD23" s="56">
        <f>P23*100/I23</f>
        <v>0</v>
      </c>
      <c r="AE23" s="46"/>
      <c r="AF23" s="56">
        <f>AE23*100/I23</f>
        <v>0</v>
      </c>
    </row>
    <row r="24" spans="1:32" s="4" customFormat="1" ht="28.5">
      <c r="A24" s="42" t="s">
        <v>75</v>
      </c>
      <c r="B24" s="43">
        <v>907</v>
      </c>
      <c r="C24" s="44" t="s">
        <v>78</v>
      </c>
      <c r="D24" s="44"/>
      <c r="E24" s="44"/>
      <c r="F24" s="44"/>
      <c r="G24" s="44"/>
      <c r="H24" s="48"/>
      <c r="I24" s="47">
        <f aca="true" t="shared" si="10" ref="I24:R26">I25</f>
        <v>30000</v>
      </c>
      <c r="J24" s="47" t="e">
        <f t="shared" si="10"/>
        <v>#REF!</v>
      </c>
      <c r="K24" s="47" t="e">
        <f t="shared" si="10"/>
        <v>#REF!</v>
      </c>
      <c r="L24" s="47" t="e">
        <f t="shared" si="10"/>
        <v>#REF!</v>
      </c>
      <c r="M24" s="47" t="e">
        <f t="shared" si="10"/>
        <v>#REF!</v>
      </c>
      <c r="N24" s="47" t="e">
        <f t="shared" si="10"/>
        <v>#REF!</v>
      </c>
      <c r="O24" s="47" t="e">
        <f t="shared" si="10"/>
        <v>#REF!</v>
      </c>
      <c r="P24" s="48">
        <f t="shared" si="10"/>
        <v>30000</v>
      </c>
      <c r="Q24" s="47" t="e">
        <f t="shared" si="10"/>
        <v>#REF!</v>
      </c>
      <c r="R24" s="47" t="e">
        <f t="shared" si="10"/>
        <v>#REF!</v>
      </c>
      <c r="S24" s="47" t="e">
        <f aca="true" t="shared" si="11" ref="S24:AB26">S25</f>
        <v>#REF!</v>
      </c>
      <c r="T24" s="47" t="e">
        <f t="shared" si="11"/>
        <v>#REF!</v>
      </c>
      <c r="U24" s="47" t="e">
        <f t="shared" si="11"/>
        <v>#REF!</v>
      </c>
      <c r="V24" s="47" t="e">
        <f t="shared" si="11"/>
        <v>#REF!</v>
      </c>
      <c r="W24" s="47" t="e">
        <f t="shared" si="11"/>
        <v>#REF!</v>
      </c>
      <c r="X24" s="47" t="e">
        <f t="shared" si="11"/>
        <v>#REF!</v>
      </c>
      <c r="Y24" s="47" t="e">
        <f t="shared" si="11"/>
        <v>#REF!</v>
      </c>
      <c r="Z24" s="47" t="e">
        <f t="shared" si="11"/>
        <v>#REF!</v>
      </c>
      <c r="AA24" s="47" t="e">
        <f t="shared" si="11"/>
        <v>#REF!</v>
      </c>
      <c r="AB24" s="47" t="e">
        <f t="shared" si="11"/>
        <v>#REF!</v>
      </c>
      <c r="AC24" s="47" t="e">
        <f>AC25</f>
        <v>#REF!</v>
      </c>
      <c r="AD24" s="47">
        <f aca="true" t="shared" si="12" ref="AD24:AD38">P24*100/I24</f>
        <v>100</v>
      </c>
      <c r="AE24" s="48">
        <f>AE25</f>
        <v>30000</v>
      </c>
      <c r="AF24" s="47">
        <f aca="true" t="shared" si="13" ref="AF24:AF38">AE24*100/I24</f>
        <v>100</v>
      </c>
    </row>
    <row r="25" spans="1:32" s="4" customFormat="1" ht="42.75">
      <c r="A25" s="42" t="s">
        <v>76</v>
      </c>
      <c r="B25" s="43">
        <v>907</v>
      </c>
      <c r="C25" s="44" t="s">
        <v>79</v>
      </c>
      <c r="D25" s="57"/>
      <c r="E25" s="44"/>
      <c r="F25" s="44"/>
      <c r="G25" s="60"/>
      <c r="H25" s="48"/>
      <c r="I25" s="47">
        <f t="shared" si="10"/>
        <v>30000</v>
      </c>
      <c r="J25" s="47" t="e">
        <f t="shared" si="10"/>
        <v>#REF!</v>
      </c>
      <c r="K25" s="47" t="e">
        <f t="shared" si="10"/>
        <v>#REF!</v>
      </c>
      <c r="L25" s="47" t="e">
        <f t="shared" si="10"/>
        <v>#REF!</v>
      </c>
      <c r="M25" s="47" t="e">
        <f t="shared" si="10"/>
        <v>#REF!</v>
      </c>
      <c r="N25" s="47" t="e">
        <f t="shared" si="10"/>
        <v>#REF!</v>
      </c>
      <c r="O25" s="47" t="e">
        <f t="shared" si="10"/>
        <v>#REF!</v>
      </c>
      <c r="P25" s="48">
        <f t="shared" si="10"/>
        <v>30000</v>
      </c>
      <c r="Q25" s="47" t="e">
        <f t="shared" si="10"/>
        <v>#REF!</v>
      </c>
      <c r="R25" s="47" t="e">
        <f t="shared" si="10"/>
        <v>#REF!</v>
      </c>
      <c r="S25" s="47" t="e">
        <f t="shared" si="11"/>
        <v>#REF!</v>
      </c>
      <c r="T25" s="47" t="e">
        <f t="shared" si="11"/>
        <v>#REF!</v>
      </c>
      <c r="U25" s="47" t="e">
        <f t="shared" si="11"/>
        <v>#REF!</v>
      </c>
      <c r="V25" s="47" t="e">
        <f t="shared" si="11"/>
        <v>#REF!</v>
      </c>
      <c r="W25" s="47" t="e">
        <f t="shared" si="11"/>
        <v>#REF!</v>
      </c>
      <c r="X25" s="47" t="e">
        <f t="shared" si="11"/>
        <v>#REF!</v>
      </c>
      <c r="Y25" s="47" t="e">
        <f t="shared" si="11"/>
        <v>#REF!</v>
      </c>
      <c r="Z25" s="47" t="e">
        <f t="shared" si="11"/>
        <v>#REF!</v>
      </c>
      <c r="AA25" s="47" t="e">
        <f t="shared" si="11"/>
        <v>#REF!</v>
      </c>
      <c r="AB25" s="47" t="e">
        <f t="shared" si="11"/>
        <v>#REF!</v>
      </c>
      <c r="AC25" s="47" t="e">
        <f>AC26</f>
        <v>#REF!</v>
      </c>
      <c r="AD25" s="47">
        <f t="shared" si="12"/>
        <v>100</v>
      </c>
      <c r="AE25" s="48">
        <f>AE26</f>
        <v>30000</v>
      </c>
      <c r="AF25" s="47">
        <f t="shared" si="13"/>
        <v>100</v>
      </c>
    </row>
    <row r="26" spans="1:32" s="4" customFormat="1" ht="85.5">
      <c r="A26" s="42" t="s">
        <v>137</v>
      </c>
      <c r="B26" s="43">
        <v>907</v>
      </c>
      <c r="C26" s="44" t="s">
        <v>79</v>
      </c>
      <c r="D26" s="44" t="s">
        <v>77</v>
      </c>
      <c r="E26" s="44"/>
      <c r="F26" s="44"/>
      <c r="G26" s="44"/>
      <c r="H26" s="61"/>
      <c r="I26" s="47">
        <f t="shared" si="10"/>
        <v>30000</v>
      </c>
      <c r="J26" s="47" t="e">
        <f t="shared" si="10"/>
        <v>#REF!</v>
      </c>
      <c r="K26" s="47" t="e">
        <f t="shared" si="10"/>
        <v>#REF!</v>
      </c>
      <c r="L26" s="47" t="e">
        <f t="shared" si="10"/>
        <v>#REF!</v>
      </c>
      <c r="M26" s="47" t="e">
        <f t="shared" si="10"/>
        <v>#REF!</v>
      </c>
      <c r="N26" s="47" t="e">
        <f t="shared" si="10"/>
        <v>#REF!</v>
      </c>
      <c r="O26" s="47" t="e">
        <f t="shared" si="10"/>
        <v>#REF!</v>
      </c>
      <c r="P26" s="48">
        <f t="shared" si="10"/>
        <v>30000</v>
      </c>
      <c r="Q26" s="47" t="e">
        <f t="shared" si="10"/>
        <v>#REF!</v>
      </c>
      <c r="R26" s="47" t="e">
        <f t="shared" si="10"/>
        <v>#REF!</v>
      </c>
      <c r="S26" s="47" t="e">
        <f t="shared" si="11"/>
        <v>#REF!</v>
      </c>
      <c r="T26" s="47" t="e">
        <f t="shared" si="11"/>
        <v>#REF!</v>
      </c>
      <c r="U26" s="47" t="e">
        <f t="shared" si="11"/>
        <v>#REF!</v>
      </c>
      <c r="V26" s="47" t="e">
        <f t="shared" si="11"/>
        <v>#REF!</v>
      </c>
      <c r="W26" s="47" t="e">
        <f t="shared" si="11"/>
        <v>#REF!</v>
      </c>
      <c r="X26" s="47" t="e">
        <f t="shared" si="11"/>
        <v>#REF!</v>
      </c>
      <c r="Y26" s="47" t="e">
        <f t="shared" si="11"/>
        <v>#REF!</v>
      </c>
      <c r="Z26" s="47" t="e">
        <f t="shared" si="11"/>
        <v>#REF!</v>
      </c>
      <c r="AA26" s="47" t="e">
        <f t="shared" si="11"/>
        <v>#REF!</v>
      </c>
      <c r="AB26" s="47" t="e">
        <f t="shared" si="11"/>
        <v>#REF!</v>
      </c>
      <c r="AC26" s="47" t="e">
        <f>AC27</f>
        <v>#REF!</v>
      </c>
      <c r="AD26" s="47">
        <f t="shared" si="12"/>
        <v>100</v>
      </c>
      <c r="AE26" s="48">
        <f>AE27</f>
        <v>30000</v>
      </c>
      <c r="AF26" s="47">
        <f t="shared" si="13"/>
        <v>100</v>
      </c>
    </row>
    <row r="27" spans="1:32" ht="15">
      <c r="A27" s="54" t="s">
        <v>145</v>
      </c>
      <c r="B27" s="55">
        <v>907</v>
      </c>
      <c r="C27" s="50" t="s">
        <v>79</v>
      </c>
      <c r="D27" s="50" t="s">
        <v>77</v>
      </c>
      <c r="E27" s="50" t="s">
        <v>6</v>
      </c>
      <c r="F27" s="50"/>
      <c r="G27" s="50"/>
      <c r="H27" s="48"/>
      <c r="I27" s="56">
        <v>30000</v>
      </c>
      <c r="J27" s="56" t="e">
        <f>#REF!</f>
        <v>#REF!</v>
      </c>
      <c r="K27" s="56" t="e">
        <f>#REF!</f>
        <v>#REF!</v>
      </c>
      <c r="L27" s="56" t="e">
        <f>#REF!</f>
        <v>#REF!</v>
      </c>
      <c r="M27" s="56" t="e">
        <f>#REF!</f>
        <v>#REF!</v>
      </c>
      <c r="N27" s="56" t="e">
        <f>#REF!</f>
        <v>#REF!</v>
      </c>
      <c r="O27" s="56" t="e">
        <f>#REF!</f>
        <v>#REF!</v>
      </c>
      <c r="P27" s="46">
        <v>30000</v>
      </c>
      <c r="Q27" s="56" t="e">
        <f>#REF!</f>
        <v>#REF!</v>
      </c>
      <c r="R27" s="56" t="e">
        <f>#REF!</f>
        <v>#REF!</v>
      </c>
      <c r="S27" s="56" t="e">
        <f>#REF!</f>
        <v>#REF!</v>
      </c>
      <c r="T27" s="56" t="e">
        <f>#REF!</f>
        <v>#REF!</v>
      </c>
      <c r="U27" s="56" t="e">
        <f>#REF!</f>
        <v>#REF!</v>
      </c>
      <c r="V27" s="56" t="e">
        <f>#REF!</f>
        <v>#REF!</v>
      </c>
      <c r="W27" s="56" t="e">
        <f>#REF!</f>
        <v>#REF!</v>
      </c>
      <c r="X27" s="56" t="e">
        <f>#REF!</f>
        <v>#REF!</v>
      </c>
      <c r="Y27" s="56" t="e">
        <f>#REF!</f>
        <v>#REF!</v>
      </c>
      <c r="Z27" s="56" t="e">
        <f>#REF!</f>
        <v>#REF!</v>
      </c>
      <c r="AA27" s="56" t="e">
        <f>#REF!</f>
        <v>#REF!</v>
      </c>
      <c r="AB27" s="56" t="e">
        <f>#REF!</f>
        <v>#REF!</v>
      </c>
      <c r="AC27" s="56" t="e">
        <f>#REF!</f>
        <v>#REF!</v>
      </c>
      <c r="AD27" s="56">
        <f t="shared" si="12"/>
        <v>100</v>
      </c>
      <c r="AE27" s="46">
        <v>30000</v>
      </c>
      <c r="AF27" s="56">
        <f t="shared" si="13"/>
        <v>100</v>
      </c>
    </row>
    <row r="28" spans="1:32" s="4" customFormat="1" ht="16.5" customHeight="1">
      <c r="A28" s="42" t="s">
        <v>80</v>
      </c>
      <c r="B28" s="43">
        <v>907</v>
      </c>
      <c r="C28" s="44" t="s">
        <v>85</v>
      </c>
      <c r="D28" s="44"/>
      <c r="E28" s="44"/>
      <c r="F28" s="44"/>
      <c r="G28" s="44"/>
      <c r="H28" s="48"/>
      <c r="I28" s="47">
        <f aca="true" t="shared" si="14" ref="I28:AC28">I29+I32</f>
        <v>669700</v>
      </c>
      <c r="J28" s="47" t="e">
        <f t="shared" si="14"/>
        <v>#REF!</v>
      </c>
      <c r="K28" s="47" t="e">
        <f t="shared" si="14"/>
        <v>#REF!</v>
      </c>
      <c r="L28" s="47" t="e">
        <f t="shared" si="14"/>
        <v>#REF!</v>
      </c>
      <c r="M28" s="47" t="e">
        <f t="shared" si="14"/>
        <v>#REF!</v>
      </c>
      <c r="N28" s="47" t="e">
        <f t="shared" si="14"/>
        <v>#REF!</v>
      </c>
      <c r="O28" s="47" t="e">
        <f t="shared" si="14"/>
        <v>#REF!</v>
      </c>
      <c r="P28" s="48">
        <f t="shared" si="14"/>
        <v>206009.14</v>
      </c>
      <c r="Q28" s="47" t="e">
        <f t="shared" si="14"/>
        <v>#REF!</v>
      </c>
      <c r="R28" s="47" t="e">
        <f t="shared" si="14"/>
        <v>#REF!</v>
      </c>
      <c r="S28" s="47" t="e">
        <f t="shared" si="14"/>
        <v>#REF!</v>
      </c>
      <c r="T28" s="47" t="e">
        <f t="shared" si="14"/>
        <v>#REF!</v>
      </c>
      <c r="U28" s="47" t="e">
        <f t="shared" si="14"/>
        <v>#REF!</v>
      </c>
      <c r="V28" s="47" t="e">
        <f t="shared" si="14"/>
        <v>#REF!</v>
      </c>
      <c r="W28" s="47" t="e">
        <f t="shared" si="14"/>
        <v>#REF!</v>
      </c>
      <c r="X28" s="47" t="e">
        <f t="shared" si="14"/>
        <v>#REF!</v>
      </c>
      <c r="Y28" s="47" t="e">
        <f t="shared" si="14"/>
        <v>#REF!</v>
      </c>
      <c r="Z28" s="47" t="e">
        <f t="shared" si="14"/>
        <v>#REF!</v>
      </c>
      <c r="AA28" s="47" t="e">
        <f t="shared" si="14"/>
        <v>#REF!</v>
      </c>
      <c r="AB28" s="47" t="e">
        <f t="shared" si="14"/>
        <v>#REF!</v>
      </c>
      <c r="AC28" s="47" t="e">
        <f t="shared" si="14"/>
        <v>#REF!</v>
      </c>
      <c r="AD28" s="47">
        <f t="shared" si="12"/>
        <v>30.761406599970137</v>
      </c>
      <c r="AE28" s="48">
        <f>AE29+AE32</f>
        <v>413191.16</v>
      </c>
      <c r="AF28" s="47">
        <f t="shared" si="13"/>
        <v>61.69794833507541</v>
      </c>
    </row>
    <row r="29" spans="1:32" s="4" customFormat="1" ht="18" customHeight="1">
      <c r="A29" s="42" t="s">
        <v>81</v>
      </c>
      <c r="B29" s="43">
        <v>907</v>
      </c>
      <c r="C29" s="44" t="s">
        <v>86</v>
      </c>
      <c r="D29" s="44"/>
      <c r="E29" s="44"/>
      <c r="F29" s="44"/>
      <c r="G29" s="44"/>
      <c r="H29" s="48"/>
      <c r="I29" s="47">
        <f aca="true" t="shared" si="15" ref="I29:R30">I30</f>
        <v>469700</v>
      </c>
      <c r="J29" s="47" t="e">
        <f t="shared" si="15"/>
        <v>#REF!</v>
      </c>
      <c r="K29" s="47" t="e">
        <f t="shared" si="15"/>
        <v>#REF!</v>
      </c>
      <c r="L29" s="47" t="e">
        <f t="shared" si="15"/>
        <v>#REF!</v>
      </c>
      <c r="M29" s="47" t="e">
        <f t="shared" si="15"/>
        <v>#REF!</v>
      </c>
      <c r="N29" s="47" t="e">
        <f t="shared" si="15"/>
        <v>#REF!</v>
      </c>
      <c r="O29" s="47" t="e">
        <f t="shared" si="15"/>
        <v>#REF!</v>
      </c>
      <c r="P29" s="48">
        <f t="shared" si="15"/>
        <v>206009.14</v>
      </c>
      <c r="Q29" s="47" t="e">
        <f t="shared" si="15"/>
        <v>#REF!</v>
      </c>
      <c r="R29" s="47" t="e">
        <f t="shared" si="15"/>
        <v>#REF!</v>
      </c>
      <c r="S29" s="47" t="e">
        <f aca="true" t="shared" si="16" ref="S29:AB30">S30</f>
        <v>#REF!</v>
      </c>
      <c r="T29" s="47" t="e">
        <f t="shared" si="16"/>
        <v>#REF!</v>
      </c>
      <c r="U29" s="47" t="e">
        <f t="shared" si="16"/>
        <v>#REF!</v>
      </c>
      <c r="V29" s="47" t="e">
        <f t="shared" si="16"/>
        <v>#REF!</v>
      </c>
      <c r="W29" s="47" t="e">
        <f t="shared" si="16"/>
        <v>#REF!</v>
      </c>
      <c r="X29" s="47" t="e">
        <f t="shared" si="16"/>
        <v>#REF!</v>
      </c>
      <c r="Y29" s="47" t="e">
        <f t="shared" si="16"/>
        <v>#REF!</v>
      </c>
      <c r="Z29" s="47" t="e">
        <f t="shared" si="16"/>
        <v>#REF!</v>
      </c>
      <c r="AA29" s="47" t="e">
        <f t="shared" si="16"/>
        <v>#REF!</v>
      </c>
      <c r="AB29" s="47" t="e">
        <f t="shared" si="16"/>
        <v>#REF!</v>
      </c>
      <c r="AC29" s="47" t="e">
        <f>AC30</f>
        <v>#REF!</v>
      </c>
      <c r="AD29" s="47">
        <f t="shared" si="12"/>
        <v>43.85972748562912</v>
      </c>
      <c r="AE29" s="48">
        <f>AE30</f>
        <v>413191.16</v>
      </c>
      <c r="AF29" s="47">
        <f t="shared" si="13"/>
        <v>87.96916329572068</v>
      </c>
    </row>
    <row r="30" spans="1:32" s="4" customFormat="1" ht="114">
      <c r="A30" s="42" t="s">
        <v>138</v>
      </c>
      <c r="B30" s="43">
        <v>907</v>
      </c>
      <c r="C30" s="44" t="s">
        <v>86</v>
      </c>
      <c r="D30" s="44" t="s">
        <v>139</v>
      </c>
      <c r="E30" s="44"/>
      <c r="F30" s="44"/>
      <c r="G30" s="44"/>
      <c r="H30" s="48"/>
      <c r="I30" s="47">
        <f t="shared" si="15"/>
        <v>469700</v>
      </c>
      <c r="J30" s="47" t="e">
        <f t="shared" si="15"/>
        <v>#REF!</v>
      </c>
      <c r="K30" s="47" t="e">
        <f t="shared" si="15"/>
        <v>#REF!</v>
      </c>
      <c r="L30" s="47" t="e">
        <f t="shared" si="15"/>
        <v>#REF!</v>
      </c>
      <c r="M30" s="47" t="e">
        <f t="shared" si="15"/>
        <v>#REF!</v>
      </c>
      <c r="N30" s="47" t="e">
        <f t="shared" si="15"/>
        <v>#REF!</v>
      </c>
      <c r="O30" s="47" t="e">
        <f t="shared" si="15"/>
        <v>#REF!</v>
      </c>
      <c r="P30" s="48">
        <f t="shared" si="15"/>
        <v>206009.14</v>
      </c>
      <c r="Q30" s="47" t="e">
        <f t="shared" si="15"/>
        <v>#REF!</v>
      </c>
      <c r="R30" s="47" t="e">
        <f t="shared" si="15"/>
        <v>#REF!</v>
      </c>
      <c r="S30" s="47" t="e">
        <f t="shared" si="16"/>
        <v>#REF!</v>
      </c>
      <c r="T30" s="47" t="e">
        <f t="shared" si="16"/>
        <v>#REF!</v>
      </c>
      <c r="U30" s="47" t="e">
        <f t="shared" si="16"/>
        <v>#REF!</v>
      </c>
      <c r="V30" s="47" t="e">
        <f t="shared" si="16"/>
        <v>#REF!</v>
      </c>
      <c r="W30" s="47" t="e">
        <f t="shared" si="16"/>
        <v>#REF!</v>
      </c>
      <c r="X30" s="47" t="e">
        <f t="shared" si="16"/>
        <v>#REF!</v>
      </c>
      <c r="Y30" s="47" t="e">
        <f t="shared" si="16"/>
        <v>#REF!</v>
      </c>
      <c r="Z30" s="47" t="e">
        <f t="shared" si="16"/>
        <v>#REF!</v>
      </c>
      <c r="AA30" s="47" t="e">
        <f t="shared" si="16"/>
        <v>#REF!</v>
      </c>
      <c r="AB30" s="47" t="e">
        <f t="shared" si="16"/>
        <v>#REF!</v>
      </c>
      <c r="AC30" s="47" t="e">
        <f>AC31</f>
        <v>#REF!</v>
      </c>
      <c r="AD30" s="47">
        <f t="shared" si="12"/>
        <v>43.85972748562912</v>
      </c>
      <c r="AE30" s="48">
        <f>AE31</f>
        <v>413191.16</v>
      </c>
      <c r="AF30" s="47">
        <f t="shared" si="13"/>
        <v>87.96916329572068</v>
      </c>
    </row>
    <row r="31" spans="1:32" s="6" customFormat="1" ht="15">
      <c r="A31" s="54" t="s">
        <v>145</v>
      </c>
      <c r="B31" s="55">
        <v>907</v>
      </c>
      <c r="C31" s="50" t="s">
        <v>86</v>
      </c>
      <c r="D31" s="50" t="s">
        <v>139</v>
      </c>
      <c r="E31" s="50" t="s">
        <v>6</v>
      </c>
      <c r="F31" s="50"/>
      <c r="G31" s="50"/>
      <c r="H31" s="46"/>
      <c r="I31" s="56">
        <v>469700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56" t="e">
        <f>#REF!</f>
        <v>#REF!</v>
      </c>
      <c r="N31" s="56" t="e">
        <f>#REF!</f>
        <v>#REF!</v>
      </c>
      <c r="O31" s="56" t="e">
        <f>#REF!</f>
        <v>#REF!</v>
      </c>
      <c r="P31" s="46">
        <v>206009.14</v>
      </c>
      <c r="Q31" s="56" t="e">
        <f>#REF!</f>
        <v>#REF!</v>
      </c>
      <c r="R31" s="56" t="e">
        <f>#REF!</f>
        <v>#REF!</v>
      </c>
      <c r="S31" s="56" t="e">
        <f>#REF!</f>
        <v>#REF!</v>
      </c>
      <c r="T31" s="56" t="e">
        <f>#REF!</f>
        <v>#REF!</v>
      </c>
      <c r="U31" s="56" t="e">
        <f>#REF!</f>
        <v>#REF!</v>
      </c>
      <c r="V31" s="56" t="e">
        <f>#REF!</f>
        <v>#REF!</v>
      </c>
      <c r="W31" s="56" t="e">
        <f>#REF!</f>
        <v>#REF!</v>
      </c>
      <c r="X31" s="56" t="e">
        <f>#REF!</f>
        <v>#REF!</v>
      </c>
      <c r="Y31" s="56" t="e">
        <f>#REF!</f>
        <v>#REF!</v>
      </c>
      <c r="Z31" s="56" t="e">
        <f>#REF!</f>
        <v>#REF!</v>
      </c>
      <c r="AA31" s="56" t="e">
        <f>#REF!</f>
        <v>#REF!</v>
      </c>
      <c r="AB31" s="56" t="e">
        <f>#REF!</f>
        <v>#REF!</v>
      </c>
      <c r="AC31" s="56" t="e">
        <f>#REF!</f>
        <v>#REF!</v>
      </c>
      <c r="AD31" s="56">
        <f t="shared" si="12"/>
        <v>43.85972748562912</v>
      </c>
      <c r="AE31" s="46">
        <v>413191.16</v>
      </c>
      <c r="AF31" s="56">
        <f t="shared" si="13"/>
        <v>87.96916329572068</v>
      </c>
    </row>
    <row r="32" spans="1:32" s="4" customFormat="1" ht="17.25" customHeight="1">
      <c r="A32" s="42" t="s">
        <v>82</v>
      </c>
      <c r="B32" s="43">
        <v>907</v>
      </c>
      <c r="C32" s="44" t="s">
        <v>87</v>
      </c>
      <c r="D32" s="44"/>
      <c r="E32" s="44"/>
      <c r="F32" s="44"/>
      <c r="G32" s="44"/>
      <c r="H32" s="61"/>
      <c r="I32" s="47">
        <f aca="true" t="shared" si="17" ref="I32:R33">I33</f>
        <v>200000</v>
      </c>
      <c r="J32" s="47" t="e">
        <f t="shared" si="17"/>
        <v>#REF!</v>
      </c>
      <c r="K32" s="47" t="e">
        <f t="shared" si="17"/>
        <v>#REF!</v>
      </c>
      <c r="L32" s="47" t="e">
        <f t="shared" si="17"/>
        <v>#REF!</v>
      </c>
      <c r="M32" s="47" t="e">
        <f t="shared" si="17"/>
        <v>#REF!</v>
      </c>
      <c r="N32" s="47" t="e">
        <f t="shared" si="17"/>
        <v>#REF!</v>
      </c>
      <c r="O32" s="47" t="e">
        <f t="shared" si="17"/>
        <v>#REF!</v>
      </c>
      <c r="P32" s="48">
        <f t="shared" si="17"/>
        <v>0</v>
      </c>
      <c r="Q32" s="47" t="e">
        <f t="shared" si="17"/>
        <v>#REF!</v>
      </c>
      <c r="R32" s="47" t="e">
        <f t="shared" si="17"/>
        <v>#REF!</v>
      </c>
      <c r="S32" s="47" t="e">
        <f aca="true" t="shared" si="18" ref="S32:AB33">S33</f>
        <v>#REF!</v>
      </c>
      <c r="T32" s="47" t="e">
        <f t="shared" si="18"/>
        <v>#REF!</v>
      </c>
      <c r="U32" s="47" t="e">
        <f t="shared" si="18"/>
        <v>#REF!</v>
      </c>
      <c r="V32" s="47" t="e">
        <f t="shared" si="18"/>
        <v>#REF!</v>
      </c>
      <c r="W32" s="47" t="e">
        <f t="shared" si="18"/>
        <v>#REF!</v>
      </c>
      <c r="X32" s="47" t="e">
        <f t="shared" si="18"/>
        <v>#REF!</v>
      </c>
      <c r="Y32" s="47" t="e">
        <f t="shared" si="18"/>
        <v>#REF!</v>
      </c>
      <c r="Z32" s="47" t="e">
        <f t="shared" si="18"/>
        <v>#REF!</v>
      </c>
      <c r="AA32" s="47" t="e">
        <f t="shared" si="18"/>
        <v>#REF!</v>
      </c>
      <c r="AB32" s="47" t="e">
        <f t="shared" si="18"/>
        <v>#REF!</v>
      </c>
      <c r="AC32" s="47" t="e">
        <f>AC33</f>
        <v>#REF!</v>
      </c>
      <c r="AD32" s="47">
        <f t="shared" si="12"/>
        <v>0</v>
      </c>
      <c r="AE32" s="48">
        <f>AE33</f>
        <v>0</v>
      </c>
      <c r="AF32" s="47">
        <f t="shared" si="13"/>
        <v>0</v>
      </c>
    </row>
    <row r="33" spans="1:32" s="4" customFormat="1" ht="42.75">
      <c r="A33" s="42" t="s">
        <v>83</v>
      </c>
      <c r="B33" s="43">
        <v>907</v>
      </c>
      <c r="C33" s="44" t="s">
        <v>87</v>
      </c>
      <c r="D33" s="44" t="s">
        <v>84</v>
      </c>
      <c r="E33" s="44"/>
      <c r="F33" s="44"/>
      <c r="G33" s="44"/>
      <c r="H33" s="48"/>
      <c r="I33" s="47">
        <f t="shared" si="17"/>
        <v>200000</v>
      </c>
      <c r="J33" s="47" t="e">
        <f t="shared" si="17"/>
        <v>#REF!</v>
      </c>
      <c r="K33" s="47" t="e">
        <f t="shared" si="17"/>
        <v>#REF!</v>
      </c>
      <c r="L33" s="47" t="e">
        <f t="shared" si="17"/>
        <v>#REF!</v>
      </c>
      <c r="M33" s="47" t="e">
        <f t="shared" si="17"/>
        <v>#REF!</v>
      </c>
      <c r="N33" s="47" t="e">
        <f t="shared" si="17"/>
        <v>#REF!</v>
      </c>
      <c r="O33" s="47" t="e">
        <f t="shared" si="17"/>
        <v>#REF!</v>
      </c>
      <c r="P33" s="48">
        <f t="shared" si="17"/>
        <v>0</v>
      </c>
      <c r="Q33" s="47" t="e">
        <f t="shared" si="17"/>
        <v>#REF!</v>
      </c>
      <c r="R33" s="47" t="e">
        <f t="shared" si="17"/>
        <v>#REF!</v>
      </c>
      <c r="S33" s="47" t="e">
        <f t="shared" si="18"/>
        <v>#REF!</v>
      </c>
      <c r="T33" s="47" t="e">
        <f t="shared" si="18"/>
        <v>#REF!</v>
      </c>
      <c r="U33" s="47" t="e">
        <f t="shared" si="18"/>
        <v>#REF!</v>
      </c>
      <c r="V33" s="47" t="e">
        <f t="shared" si="18"/>
        <v>#REF!</v>
      </c>
      <c r="W33" s="47" t="e">
        <f t="shared" si="18"/>
        <v>#REF!</v>
      </c>
      <c r="X33" s="47" t="e">
        <f t="shared" si="18"/>
        <v>#REF!</v>
      </c>
      <c r="Y33" s="47" t="e">
        <f t="shared" si="18"/>
        <v>#REF!</v>
      </c>
      <c r="Z33" s="47" t="e">
        <f t="shared" si="18"/>
        <v>#REF!</v>
      </c>
      <c r="AA33" s="47" t="e">
        <f t="shared" si="18"/>
        <v>#REF!</v>
      </c>
      <c r="AB33" s="47" t="e">
        <f t="shared" si="18"/>
        <v>#REF!</v>
      </c>
      <c r="AC33" s="47" t="e">
        <f>AC34</f>
        <v>#REF!</v>
      </c>
      <c r="AD33" s="47">
        <f t="shared" si="12"/>
        <v>0</v>
      </c>
      <c r="AE33" s="48">
        <f>AE34</f>
        <v>0</v>
      </c>
      <c r="AF33" s="47">
        <f t="shared" si="13"/>
        <v>0</v>
      </c>
    </row>
    <row r="34" spans="1:32" ht="15">
      <c r="A34" s="54" t="s">
        <v>145</v>
      </c>
      <c r="B34" s="55">
        <v>907</v>
      </c>
      <c r="C34" s="50" t="s">
        <v>87</v>
      </c>
      <c r="D34" s="50" t="s">
        <v>84</v>
      </c>
      <c r="E34" s="50" t="s">
        <v>6</v>
      </c>
      <c r="F34" s="50"/>
      <c r="G34" s="50"/>
      <c r="H34" s="46"/>
      <c r="I34" s="56">
        <v>200000</v>
      </c>
      <c r="J34" s="56" t="e">
        <f>#REF!</f>
        <v>#REF!</v>
      </c>
      <c r="K34" s="56" t="e">
        <f>#REF!</f>
        <v>#REF!</v>
      </c>
      <c r="L34" s="56" t="e">
        <f>#REF!</f>
        <v>#REF!</v>
      </c>
      <c r="M34" s="56" t="e">
        <f>#REF!</f>
        <v>#REF!</v>
      </c>
      <c r="N34" s="56" t="e">
        <f>#REF!</f>
        <v>#REF!</v>
      </c>
      <c r="O34" s="56" t="e">
        <f>#REF!</f>
        <v>#REF!</v>
      </c>
      <c r="P34" s="46"/>
      <c r="Q34" s="56" t="e">
        <f>#REF!</f>
        <v>#REF!</v>
      </c>
      <c r="R34" s="56" t="e">
        <f>#REF!</f>
        <v>#REF!</v>
      </c>
      <c r="S34" s="56" t="e">
        <f>#REF!</f>
        <v>#REF!</v>
      </c>
      <c r="T34" s="56" t="e">
        <f>#REF!</f>
        <v>#REF!</v>
      </c>
      <c r="U34" s="56" t="e">
        <f>#REF!</f>
        <v>#REF!</v>
      </c>
      <c r="V34" s="56" t="e">
        <f>#REF!</f>
        <v>#REF!</v>
      </c>
      <c r="W34" s="56" t="e">
        <f>#REF!</f>
        <v>#REF!</v>
      </c>
      <c r="X34" s="56" t="e">
        <f>#REF!</f>
        <v>#REF!</v>
      </c>
      <c r="Y34" s="56" t="e">
        <f>#REF!</f>
        <v>#REF!</v>
      </c>
      <c r="Z34" s="56" t="e">
        <f>#REF!</f>
        <v>#REF!</v>
      </c>
      <c r="AA34" s="56" t="e">
        <f>#REF!</f>
        <v>#REF!</v>
      </c>
      <c r="AB34" s="56" t="e">
        <f>#REF!</f>
        <v>#REF!</v>
      </c>
      <c r="AC34" s="56" t="e">
        <f>#REF!</f>
        <v>#REF!</v>
      </c>
      <c r="AD34" s="56">
        <f t="shared" si="12"/>
        <v>0</v>
      </c>
      <c r="AE34" s="46"/>
      <c r="AF34" s="56">
        <f t="shared" si="13"/>
        <v>0</v>
      </c>
    </row>
    <row r="35" spans="1:32" s="4" customFormat="1" ht="16.5" customHeight="1">
      <c r="A35" s="42" t="s">
        <v>88</v>
      </c>
      <c r="B35" s="43">
        <v>907</v>
      </c>
      <c r="C35" s="44" t="s">
        <v>105</v>
      </c>
      <c r="D35" s="44"/>
      <c r="E35" s="44"/>
      <c r="F35" s="44"/>
      <c r="G35" s="44"/>
      <c r="H35" s="48"/>
      <c r="I35" s="47">
        <f aca="true" t="shared" si="19" ref="I35:AC35">I36</f>
        <v>48037600</v>
      </c>
      <c r="J35" s="47" t="e">
        <f t="shared" si="19"/>
        <v>#REF!</v>
      </c>
      <c r="K35" s="47" t="e">
        <f t="shared" si="19"/>
        <v>#REF!</v>
      </c>
      <c r="L35" s="47" t="e">
        <f t="shared" si="19"/>
        <v>#REF!</v>
      </c>
      <c r="M35" s="47" t="e">
        <f t="shared" si="19"/>
        <v>#REF!</v>
      </c>
      <c r="N35" s="47" t="e">
        <f t="shared" si="19"/>
        <v>#REF!</v>
      </c>
      <c r="O35" s="47" t="e">
        <f t="shared" si="19"/>
        <v>#REF!</v>
      </c>
      <c r="P35" s="48">
        <f t="shared" si="19"/>
        <v>22296787.43</v>
      </c>
      <c r="Q35" s="47" t="e">
        <f t="shared" si="19"/>
        <v>#REF!</v>
      </c>
      <c r="R35" s="47" t="e">
        <f t="shared" si="19"/>
        <v>#REF!</v>
      </c>
      <c r="S35" s="47" t="e">
        <f t="shared" si="19"/>
        <v>#REF!</v>
      </c>
      <c r="T35" s="47" t="e">
        <f t="shared" si="19"/>
        <v>#REF!</v>
      </c>
      <c r="U35" s="47" t="e">
        <f t="shared" si="19"/>
        <v>#REF!</v>
      </c>
      <c r="V35" s="47" t="e">
        <f t="shared" si="19"/>
        <v>#REF!</v>
      </c>
      <c r="W35" s="47" t="e">
        <f t="shared" si="19"/>
        <v>#REF!</v>
      </c>
      <c r="X35" s="47" t="e">
        <f t="shared" si="19"/>
        <v>#REF!</v>
      </c>
      <c r="Y35" s="47" t="e">
        <f t="shared" si="19"/>
        <v>#REF!</v>
      </c>
      <c r="Z35" s="47" t="e">
        <f t="shared" si="19"/>
        <v>#REF!</v>
      </c>
      <c r="AA35" s="47" t="e">
        <f t="shared" si="19"/>
        <v>#REF!</v>
      </c>
      <c r="AB35" s="47" t="e">
        <f t="shared" si="19"/>
        <v>#REF!</v>
      </c>
      <c r="AC35" s="47" t="e">
        <f t="shared" si="19"/>
        <v>#REF!</v>
      </c>
      <c r="AD35" s="47">
        <f t="shared" si="12"/>
        <v>46.41528184172398</v>
      </c>
      <c r="AE35" s="48">
        <f>AE36</f>
        <v>42622694.35</v>
      </c>
      <c r="AF35" s="47">
        <f t="shared" si="13"/>
        <v>88.7277764709311</v>
      </c>
    </row>
    <row r="36" spans="1:32" s="4" customFormat="1" ht="16.5" customHeight="1">
      <c r="A36" s="42" t="s">
        <v>89</v>
      </c>
      <c r="B36" s="43">
        <v>907</v>
      </c>
      <c r="C36" s="44" t="s">
        <v>14</v>
      </c>
      <c r="D36" s="44"/>
      <c r="E36" s="44"/>
      <c r="F36" s="44"/>
      <c r="G36" s="44"/>
      <c r="H36" s="48"/>
      <c r="I36" s="47">
        <f aca="true" t="shared" si="20" ref="I36:AC36">I37+I39+I41+I43+I45+I47+I49+I51+I53+I55+I57</f>
        <v>48037600</v>
      </c>
      <c r="J36" s="47" t="e">
        <f t="shared" si="20"/>
        <v>#REF!</v>
      </c>
      <c r="K36" s="47" t="e">
        <f t="shared" si="20"/>
        <v>#REF!</v>
      </c>
      <c r="L36" s="47" t="e">
        <f t="shared" si="20"/>
        <v>#REF!</v>
      </c>
      <c r="M36" s="47" t="e">
        <f t="shared" si="20"/>
        <v>#REF!</v>
      </c>
      <c r="N36" s="47" t="e">
        <f t="shared" si="20"/>
        <v>#REF!</v>
      </c>
      <c r="O36" s="47" t="e">
        <f t="shared" si="20"/>
        <v>#REF!</v>
      </c>
      <c r="P36" s="48">
        <f t="shared" si="20"/>
        <v>22296787.43</v>
      </c>
      <c r="Q36" s="47" t="e">
        <f t="shared" si="20"/>
        <v>#REF!</v>
      </c>
      <c r="R36" s="47" t="e">
        <f t="shared" si="20"/>
        <v>#REF!</v>
      </c>
      <c r="S36" s="47" t="e">
        <f t="shared" si="20"/>
        <v>#REF!</v>
      </c>
      <c r="T36" s="47" t="e">
        <f t="shared" si="20"/>
        <v>#REF!</v>
      </c>
      <c r="U36" s="47" t="e">
        <f t="shared" si="20"/>
        <v>#REF!</v>
      </c>
      <c r="V36" s="47" t="e">
        <f t="shared" si="20"/>
        <v>#REF!</v>
      </c>
      <c r="W36" s="47" t="e">
        <f t="shared" si="20"/>
        <v>#REF!</v>
      </c>
      <c r="X36" s="47" t="e">
        <f t="shared" si="20"/>
        <v>#REF!</v>
      </c>
      <c r="Y36" s="47" t="e">
        <f t="shared" si="20"/>
        <v>#REF!</v>
      </c>
      <c r="Z36" s="47" t="e">
        <f t="shared" si="20"/>
        <v>#REF!</v>
      </c>
      <c r="AA36" s="47" t="e">
        <f t="shared" si="20"/>
        <v>#REF!</v>
      </c>
      <c r="AB36" s="47" t="e">
        <f t="shared" si="20"/>
        <v>#REF!</v>
      </c>
      <c r="AC36" s="47" t="e">
        <f t="shared" si="20"/>
        <v>#REF!</v>
      </c>
      <c r="AD36" s="47">
        <f t="shared" si="12"/>
        <v>46.41528184172398</v>
      </c>
      <c r="AE36" s="48">
        <f>AE37+AE39+AE41+AE43+AE45+AE47+AE49+AE51+AE53+AE55+AE57</f>
        <v>42622694.35</v>
      </c>
      <c r="AF36" s="47">
        <f t="shared" si="13"/>
        <v>88.7277764709311</v>
      </c>
    </row>
    <row r="37" spans="1:32" s="4" customFormat="1" ht="57">
      <c r="A37" s="42" t="s">
        <v>90</v>
      </c>
      <c r="B37" s="43">
        <v>907</v>
      </c>
      <c r="C37" s="44" t="s">
        <v>14</v>
      </c>
      <c r="D37" s="44" t="s">
        <v>95</v>
      </c>
      <c r="E37" s="44"/>
      <c r="F37" s="44"/>
      <c r="G37" s="44"/>
      <c r="H37" s="48"/>
      <c r="I37" s="47">
        <f>I38</f>
        <v>18142500</v>
      </c>
      <c r="J37" s="47" t="e">
        <f aca="true" t="shared" si="21" ref="J37:AE37">J38</f>
        <v>#REF!</v>
      </c>
      <c r="K37" s="47" t="e">
        <f t="shared" si="21"/>
        <v>#REF!</v>
      </c>
      <c r="L37" s="47" t="e">
        <f t="shared" si="21"/>
        <v>#REF!</v>
      </c>
      <c r="M37" s="47" t="e">
        <f t="shared" si="21"/>
        <v>#REF!</v>
      </c>
      <c r="N37" s="47" t="e">
        <f t="shared" si="21"/>
        <v>#REF!</v>
      </c>
      <c r="O37" s="47" t="e">
        <f t="shared" si="21"/>
        <v>#REF!</v>
      </c>
      <c r="P37" s="48">
        <f t="shared" si="21"/>
        <v>11280625.34</v>
      </c>
      <c r="Q37" s="47" t="e">
        <f t="shared" si="21"/>
        <v>#REF!</v>
      </c>
      <c r="R37" s="47" t="e">
        <f t="shared" si="21"/>
        <v>#REF!</v>
      </c>
      <c r="S37" s="47" t="e">
        <f t="shared" si="21"/>
        <v>#REF!</v>
      </c>
      <c r="T37" s="47" t="e">
        <f t="shared" si="21"/>
        <v>#REF!</v>
      </c>
      <c r="U37" s="47" t="e">
        <f t="shared" si="21"/>
        <v>#REF!</v>
      </c>
      <c r="V37" s="47" t="e">
        <f t="shared" si="21"/>
        <v>#REF!</v>
      </c>
      <c r="W37" s="47" t="e">
        <f t="shared" si="21"/>
        <v>#REF!</v>
      </c>
      <c r="X37" s="47" t="e">
        <f t="shared" si="21"/>
        <v>#REF!</v>
      </c>
      <c r="Y37" s="47" t="e">
        <f t="shared" si="21"/>
        <v>#REF!</v>
      </c>
      <c r="Z37" s="47" t="e">
        <f t="shared" si="21"/>
        <v>#REF!</v>
      </c>
      <c r="AA37" s="47" t="e">
        <f t="shared" si="21"/>
        <v>#REF!</v>
      </c>
      <c r="AB37" s="47" t="e">
        <f t="shared" si="21"/>
        <v>#REF!</v>
      </c>
      <c r="AC37" s="47" t="e">
        <f t="shared" si="21"/>
        <v>#REF!</v>
      </c>
      <c r="AD37" s="47">
        <f t="shared" si="12"/>
        <v>62.17789907675348</v>
      </c>
      <c r="AE37" s="48">
        <f t="shared" si="21"/>
        <v>17556681.34</v>
      </c>
      <c r="AF37" s="47">
        <f t="shared" si="13"/>
        <v>96.77101468926554</v>
      </c>
    </row>
    <row r="38" spans="1:32" ht="15">
      <c r="A38" s="54" t="s">
        <v>145</v>
      </c>
      <c r="B38" s="55">
        <v>907</v>
      </c>
      <c r="C38" s="50" t="s">
        <v>14</v>
      </c>
      <c r="D38" s="50" t="s">
        <v>95</v>
      </c>
      <c r="E38" s="50">
        <v>200</v>
      </c>
      <c r="F38" s="50"/>
      <c r="G38" s="50"/>
      <c r="H38" s="48"/>
      <c r="I38" s="56">
        <v>18142500</v>
      </c>
      <c r="J38" s="56" t="e">
        <f>#REF!</f>
        <v>#REF!</v>
      </c>
      <c r="K38" s="56" t="e">
        <f>#REF!</f>
        <v>#REF!</v>
      </c>
      <c r="L38" s="56" t="e">
        <f>#REF!</f>
        <v>#REF!</v>
      </c>
      <c r="M38" s="56" t="e">
        <f>#REF!</f>
        <v>#REF!</v>
      </c>
      <c r="N38" s="56" t="e">
        <f>#REF!</f>
        <v>#REF!</v>
      </c>
      <c r="O38" s="56" t="e">
        <f>#REF!</f>
        <v>#REF!</v>
      </c>
      <c r="P38" s="46">
        <v>11280625.34</v>
      </c>
      <c r="Q38" s="56" t="e">
        <f>#REF!</f>
        <v>#REF!</v>
      </c>
      <c r="R38" s="56" t="e">
        <f>#REF!</f>
        <v>#REF!</v>
      </c>
      <c r="S38" s="56" t="e">
        <f>#REF!</f>
        <v>#REF!</v>
      </c>
      <c r="T38" s="56" t="e">
        <f>#REF!</f>
        <v>#REF!</v>
      </c>
      <c r="U38" s="56" t="e">
        <f>#REF!</f>
        <v>#REF!</v>
      </c>
      <c r="V38" s="56" t="e">
        <f>#REF!</f>
        <v>#REF!</v>
      </c>
      <c r="W38" s="56" t="e">
        <f>#REF!</f>
        <v>#REF!</v>
      </c>
      <c r="X38" s="56" t="e">
        <f>#REF!</f>
        <v>#REF!</v>
      </c>
      <c r="Y38" s="56" t="e">
        <f>#REF!</f>
        <v>#REF!</v>
      </c>
      <c r="Z38" s="56" t="e">
        <f>#REF!</f>
        <v>#REF!</v>
      </c>
      <c r="AA38" s="56" t="e">
        <f>#REF!</f>
        <v>#REF!</v>
      </c>
      <c r="AB38" s="56" t="e">
        <f>#REF!</f>
        <v>#REF!</v>
      </c>
      <c r="AC38" s="56" t="e">
        <f>#REF!</f>
        <v>#REF!</v>
      </c>
      <c r="AD38" s="56">
        <f t="shared" si="12"/>
        <v>62.17789907675348</v>
      </c>
      <c r="AE38" s="46">
        <v>17556681.34</v>
      </c>
      <c r="AF38" s="56">
        <f t="shared" si="13"/>
        <v>96.77101468926554</v>
      </c>
    </row>
    <row r="39" spans="1:32" s="4" customFormat="1" ht="28.5">
      <c r="A39" s="42" t="s">
        <v>91</v>
      </c>
      <c r="B39" s="43">
        <v>907</v>
      </c>
      <c r="C39" s="44" t="s">
        <v>14</v>
      </c>
      <c r="D39" s="44" t="s">
        <v>96</v>
      </c>
      <c r="E39" s="52"/>
      <c r="F39" s="52"/>
      <c r="G39" s="44"/>
      <c r="H39" s="48"/>
      <c r="I39" s="47">
        <f>I40</f>
        <v>3239900</v>
      </c>
      <c r="J39" s="47" t="e">
        <f aca="true" t="shared" si="22" ref="J39:AE39">J40</f>
        <v>#REF!</v>
      </c>
      <c r="K39" s="47" t="e">
        <f t="shared" si="22"/>
        <v>#REF!</v>
      </c>
      <c r="L39" s="47" t="e">
        <f t="shared" si="22"/>
        <v>#REF!</v>
      </c>
      <c r="M39" s="47" t="e">
        <f t="shared" si="22"/>
        <v>#REF!</v>
      </c>
      <c r="N39" s="47" t="e">
        <f t="shared" si="22"/>
        <v>#REF!</v>
      </c>
      <c r="O39" s="47" t="e">
        <f t="shared" si="22"/>
        <v>#REF!</v>
      </c>
      <c r="P39" s="48">
        <f t="shared" si="22"/>
        <v>75655.15</v>
      </c>
      <c r="Q39" s="47" t="e">
        <f t="shared" si="22"/>
        <v>#REF!</v>
      </c>
      <c r="R39" s="47" t="e">
        <f t="shared" si="22"/>
        <v>#REF!</v>
      </c>
      <c r="S39" s="47" t="e">
        <f t="shared" si="22"/>
        <v>#REF!</v>
      </c>
      <c r="T39" s="47" t="e">
        <f t="shared" si="22"/>
        <v>#REF!</v>
      </c>
      <c r="U39" s="47" t="e">
        <f t="shared" si="22"/>
        <v>#REF!</v>
      </c>
      <c r="V39" s="47" t="e">
        <f t="shared" si="22"/>
        <v>#REF!</v>
      </c>
      <c r="W39" s="47" t="e">
        <f t="shared" si="22"/>
        <v>#REF!</v>
      </c>
      <c r="X39" s="47" t="e">
        <f t="shared" si="22"/>
        <v>#REF!</v>
      </c>
      <c r="Y39" s="47" t="e">
        <f t="shared" si="22"/>
        <v>#REF!</v>
      </c>
      <c r="Z39" s="47" t="e">
        <f t="shared" si="22"/>
        <v>#REF!</v>
      </c>
      <c r="AA39" s="47" t="e">
        <f t="shared" si="22"/>
        <v>#REF!</v>
      </c>
      <c r="AB39" s="47" t="e">
        <f t="shared" si="22"/>
        <v>#REF!</v>
      </c>
      <c r="AC39" s="47" t="e">
        <f t="shared" si="22"/>
        <v>#REF!</v>
      </c>
      <c r="AD39" s="47">
        <f aca="true" t="shared" si="23" ref="AD39:AD44">P39*100/I39</f>
        <v>2.3351075650483035</v>
      </c>
      <c r="AE39" s="48">
        <f t="shared" si="22"/>
        <v>1625258.5</v>
      </c>
      <c r="AF39" s="47">
        <f aca="true" t="shared" si="24" ref="AF39:AF44">AE39*100/I39</f>
        <v>50.163847649618816</v>
      </c>
    </row>
    <row r="40" spans="1:32" ht="15">
      <c r="A40" s="54" t="s">
        <v>145</v>
      </c>
      <c r="B40" s="55">
        <v>907</v>
      </c>
      <c r="C40" s="50" t="s">
        <v>14</v>
      </c>
      <c r="D40" s="50" t="s">
        <v>96</v>
      </c>
      <c r="E40" s="50" t="s">
        <v>6</v>
      </c>
      <c r="F40" s="45"/>
      <c r="G40" s="50"/>
      <c r="H40" s="48"/>
      <c r="I40" s="56">
        <v>3239900</v>
      </c>
      <c r="J40" s="56" t="e">
        <f>#REF!</f>
        <v>#REF!</v>
      </c>
      <c r="K40" s="56" t="e">
        <f>#REF!</f>
        <v>#REF!</v>
      </c>
      <c r="L40" s="56" t="e">
        <f>#REF!</f>
        <v>#REF!</v>
      </c>
      <c r="M40" s="56" t="e">
        <f>#REF!</f>
        <v>#REF!</v>
      </c>
      <c r="N40" s="56" t="e">
        <f>#REF!</f>
        <v>#REF!</v>
      </c>
      <c r="O40" s="56" t="e">
        <f>#REF!</f>
        <v>#REF!</v>
      </c>
      <c r="P40" s="46">
        <v>75655.15</v>
      </c>
      <c r="Q40" s="56" t="e">
        <f>#REF!</f>
        <v>#REF!</v>
      </c>
      <c r="R40" s="56" t="e">
        <f>#REF!</f>
        <v>#REF!</v>
      </c>
      <c r="S40" s="56" t="e">
        <f>#REF!</f>
        <v>#REF!</v>
      </c>
      <c r="T40" s="56" t="e">
        <f>#REF!</f>
        <v>#REF!</v>
      </c>
      <c r="U40" s="56" t="e">
        <f>#REF!</f>
        <v>#REF!</v>
      </c>
      <c r="V40" s="56" t="e">
        <f>#REF!</f>
        <v>#REF!</v>
      </c>
      <c r="W40" s="56" t="e">
        <f>#REF!</f>
        <v>#REF!</v>
      </c>
      <c r="X40" s="56" t="e">
        <f>#REF!</f>
        <v>#REF!</v>
      </c>
      <c r="Y40" s="56" t="e">
        <f>#REF!</f>
        <v>#REF!</v>
      </c>
      <c r="Z40" s="56" t="e">
        <f>#REF!</f>
        <v>#REF!</v>
      </c>
      <c r="AA40" s="56" t="e">
        <f>#REF!</f>
        <v>#REF!</v>
      </c>
      <c r="AB40" s="56" t="e">
        <f>#REF!</f>
        <v>#REF!</v>
      </c>
      <c r="AC40" s="56" t="e">
        <f>#REF!</f>
        <v>#REF!</v>
      </c>
      <c r="AD40" s="56">
        <f t="shared" si="23"/>
        <v>2.3351075650483035</v>
      </c>
      <c r="AE40" s="62">
        <v>1625258.5</v>
      </c>
      <c r="AF40" s="56">
        <f t="shared" si="24"/>
        <v>50.163847649618816</v>
      </c>
    </row>
    <row r="41" spans="1:32" s="4" customFormat="1" ht="71.25">
      <c r="A41" s="42" t="s">
        <v>50</v>
      </c>
      <c r="B41" s="43">
        <v>907</v>
      </c>
      <c r="C41" s="44" t="s">
        <v>14</v>
      </c>
      <c r="D41" s="44" t="s">
        <v>97</v>
      </c>
      <c r="E41" s="44"/>
      <c r="F41" s="52"/>
      <c r="G41" s="44"/>
      <c r="H41" s="48"/>
      <c r="I41" s="47">
        <f>I42</f>
        <v>642600</v>
      </c>
      <c r="J41" s="47" t="e">
        <f aca="true" t="shared" si="25" ref="J41:AE41">J42</f>
        <v>#REF!</v>
      </c>
      <c r="K41" s="47" t="e">
        <f t="shared" si="25"/>
        <v>#REF!</v>
      </c>
      <c r="L41" s="47" t="e">
        <f t="shared" si="25"/>
        <v>#REF!</v>
      </c>
      <c r="M41" s="47" t="e">
        <f t="shared" si="25"/>
        <v>#REF!</v>
      </c>
      <c r="N41" s="47" t="e">
        <f t="shared" si="25"/>
        <v>#REF!</v>
      </c>
      <c r="O41" s="47" t="e">
        <f t="shared" si="25"/>
        <v>#REF!</v>
      </c>
      <c r="P41" s="48">
        <f t="shared" si="25"/>
        <v>209083.47</v>
      </c>
      <c r="Q41" s="47" t="e">
        <f t="shared" si="25"/>
        <v>#REF!</v>
      </c>
      <c r="R41" s="47" t="e">
        <f t="shared" si="25"/>
        <v>#REF!</v>
      </c>
      <c r="S41" s="47" t="e">
        <f t="shared" si="25"/>
        <v>#REF!</v>
      </c>
      <c r="T41" s="47" t="e">
        <f t="shared" si="25"/>
        <v>#REF!</v>
      </c>
      <c r="U41" s="47" t="e">
        <f t="shared" si="25"/>
        <v>#REF!</v>
      </c>
      <c r="V41" s="47" t="e">
        <f t="shared" si="25"/>
        <v>#REF!</v>
      </c>
      <c r="W41" s="47" t="e">
        <f t="shared" si="25"/>
        <v>#REF!</v>
      </c>
      <c r="X41" s="47" t="e">
        <f t="shared" si="25"/>
        <v>#REF!</v>
      </c>
      <c r="Y41" s="47" t="e">
        <f t="shared" si="25"/>
        <v>#REF!</v>
      </c>
      <c r="Z41" s="47" t="e">
        <f t="shared" si="25"/>
        <v>#REF!</v>
      </c>
      <c r="AA41" s="47" t="e">
        <f t="shared" si="25"/>
        <v>#REF!</v>
      </c>
      <c r="AB41" s="47" t="e">
        <f t="shared" si="25"/>
        <v>#REF!</v>
      </c>
      <c r="AC41" s="47" t="e">
        <f t="shared" si="25"/>
        <v>#REF!</v>
      </c>
      <c r="AD41" s="47">
        <f t="shared" si="23"/>
        <v>32.537110177404294</v>
      </c>
      <c r="AE41" s="48">
        <f t="shared" si="25"/>
        <v>521799.61</v>
      </c>
      <c r="AF41" s="47">
        <f t="shared" si="24"/>
        <v>81.20130874572051</v>
      </c>
    </row>
    <row r="42" spans="1:32" ht="15">
      <c r="A42" s="54" t="s">
        <v>145</v>
      </c>
      <c r="B42" s="55">
        <v>907</v>
      </c>
      <c r="C42" s="50" t="s">
        <v>14</v>
      </c>
      <c r="D42" s="50" t="s">
        <v>97</v>
      </c>
      <c r="E42" s="50" t="s">
        <v>6</v>
      </c>
      <c r="F42" s="45"/>
      <c r="G42" s="50"/>
      <c r="H42" s="48"/>
      <c r="I42" s="56">
        <v>642600</v>
      </c>
      <c r="J42" s="56" t="e">
        <f>#REF!</f>
        <v>#REF!</v>
      </c>
      <c r="K42" s="56" t="e">
        <f>#REF!</f>
        <v>#REF!</v>
      </c>
      <c r="L42" s="56" t="e">
        <f>#REF!</f>
        <v>#REF!</v>
      </c>
      <c r="M42" s="56" t="e">
        <f>#REF!</f>
        <v>#REF!</v>
      </c>
      <c r="N42" s="56" t="e">
        <f>#REF!</f>
        <v>#REF!</v>
      </c>
      <c r="O42" s="56" t="e">
        <f>#REF!</f>
        <v>#REF!</v>
      </c>
      <c r="P42" s="46">
        <v>209083.47</v>
      </c>
      <c r="Q42" s="56" t="e">
        <f>#REF!</f>
        <v>#REF!</v>
      </c>
      <c r="R42" s="56" t="e">
        <f>#REF!</f>
        <v>#REF!</v>
      </c>
      <c r="S42" s="56" t="e">
        <f>#REF!</f>
        <v>#REF!</v>
      </c>
      <c r="T42" s="56" t="e">
        <f>#REF!</f>
        <v>#REF!</v>
      </c>
      <c r="U42" s="56" t="e">
        <f>#REF!</f>
        <v>#REF!</v>
      </c>
      <c r="V42" s="56" t="e">
        <f>#REF!</f>
        <v>#REF!</v>
      </c>
      <c r="W42" s="56" t="e">
        <f>#REF!</f>
        <v>#REF!</v>
      </c>
      <c r="X42" s="56" t="e">
        <f>#REF!</f>
        <v>#REF!</v>
      </c>
      <c r="Y42" s="56" t="e">
        <f>#REF!</f>
        <v>#REF!</v>
      </c>
      <c r="Z42" s="56" t="e">
        <f>#REF!</f>
        <v>#REF!</v>
      </c>
      <c r="AA42" s="56" t="e">
        <f>#REF!</f>
        <v>#REF!</v>
      </c>
      <c r="AB42" s="56" t="e">
        <f>#REF!</f>
        <v>#REF!</v>
      </c>
      <c r="AC42" s="56" t="e">
        <f>#REF!</f>
        <v>#REF!</v>
      </c>
      <c r="AD42" s="56">
        <f t="shared" si="23"/>
        <v>32.537110177404294</v>
      </c>
      <c r="AE42" s="62">
        <v>521799.61</v>
      </c>
      <c r="AF42" s="47">
        <f t="shared" si="24"/>
        <v>81.20130874572051</v>
      </c>
    </row>
    <row r="43" spans="1:32" s="4" customFormat="1" ht="42.75">
      <c r="A43" s="42" t="s">
        <v>51</v>
      </c>
      <c r="B43" s="43">
        <v>907</v>
      </c>
      <c r="C43" s="44" t="s">
        <v>14</v>
      </c>
      <c r="D43" s="44" t="s">
        <v>98</v>
      </c>
      <c r="E43" s="44"/>
      <c r="F43" s="44"/>
      <c r="G43" s="44"/>
      <c r="H43" s="48"/>
      <c r="I43" s="47">
        <f>I44</f>
        <v>4277200</v>
      </c>
      <c r="J43" s="47" t="e">
        <f aca="true" t="shared" si="26" ref="J43:AE43">J44</f>
        <v>#REF!</v>
      </c>
      <c r="K43" s="47" t="e">
        <f t="shared" si="26"/>
        <v>#REF!</v>
      </c>
      <c r="L43" s="47" t="e">
        <f t="shared" si="26"/>
        <v>#REF!</v>
      </c>
      <c r="M43" s="47" t="e">
        <f t="shared" si="26"/>
        <v>#REF!</v>
      </c>
      <c r="N43" s="47" t="e">
        <f t="shared" si="26"/>
        <v>#REF!</v>
      </c>
      <c r="O43" s="47" t="e">
        <f t="shared" si="26"/>
        <v>#REF!</v>
      </c>
      <c r="P43" s="48">
        <f t="shared" si="26"/>
        <v>3029386.14</v>
      </c>
      <c r="Q43" s="47" t="e">
        <f t="shared" si="26"/>
        <v>#REF!</v>
      </c>
      <c r="R43" s="47" t="e">
        <f t="shared" si="26"/>
        <v>#REF!</v>
      </c>
      <c r="S43" s="47" t="e">
        <f t="shared" si="26"/>
        <v>#REF!</v>
      </c>
      <c r="T43" s="47" t="e">
        <f t="shared" si="26"/>
        <v>#REF!</v>
      </c>
      <c r="U43" s="47" t="e">
        <f t="shared" si="26"/>
        <v>#REF!</v>
      </c>
      <c r="V43" s="47" t="e">
        <f t="shared" si="26"/>
        <v>#REF!</v>
      </c>
      <c r="W43" s="47" t="e">
        <f t="shared" si="26"/>
        <v>#REF!</v>
      </c>
      <c r="X43" s="47" t="e">
        <f t="shared" si="26"/>
        <v>#REF!</v>
      </c>
      <c r="Y43" s="47" t="e">
        <f t="shared" si="26"/>
        <v>#REF!</v>
      </c>
      <c r="Z43" s="47" t="e">
        <f t="shared" si="26"/>
        <v>#REF!</v>
      </c>
      <c r="AA43" s="47" t="e">
        <f t="shared" si="26"/>
        <v>#REF!</v>
      </c>
      <c r="AB43" s="47" t="e">
        <f t="shared" si="26"/>
        <v>#REF!</v>
      </c>
      <c r="AC43" s="47" t="e">
        <f t="shared" si="26"/>
        <v>#REF!</v>
      </c>
      <c r="AD43" s="47">
        <f t="shared" si="23"/>
        <v>70.82638501823622</v>
      </c>
      <c r="AE43" s="48">
        <f t="shared" si="26"/>
        <v>4216432.19</v>
      </c>
      <c r="AF43" s="47">
        <f t="shared" si="24"/>
        <v>98.57926190030862</v>
      </c>
    </row>
    <row r="44" spans="1:32" s="6" customFormat="1" ht="15">
      <c r="A44" s="54" t="s">
        <v>145</v>
      </c>
      <c r="B44" s="55">
        <v>907</v>
      </c>
      <c r="C44" s="50" t="s">
        <v>14</v>
      </c>
      <c r="D44" s="50" t="s">
        <v>98</v>
      </c>
      <c r="E44" s="50" t="s">
        <v>6</v>
      </c>
      <c r="F44" s="50"/>
      <c r="G44" s="50"/>
      <c r="H44" s="46"/>
      <c r="I44" s="56">
        <v>4277200</v>
      </c>
      <c r="J44" s="56" t="e">
        <f>#REF!</f>
        <v>#REF!</v>
      </c>
      <c r="K44" s="56" t="e">
        <f>#REF!</f>
        <v>#REF!</v>
      </c>
      <c r="L44" s="56" t="e">
        <f>#REF!</f>
        <v>#REF!</v>
      </c>
      <c r="M44" s="56" t="e">
        <f>#REF!</f>
        <v>#REF!</v>
      </c>
      <c r="N44" s="56" t="e">
        <f>#REF!</f>
        <v>#REF!</v>
      </c>
      <c r="O44" s="56" t="e">
        <f>#REF!</f>
        <v>#REF!</v>
      </c>
      <c r="P44" s="46">
        <v>3029386.14</v>
      </c>
      <c r="Q44" s="56" t="e">
        <f>#REF!</f>
        <v>#REF!</v>
      </c>
      <c r="R44" s="56" t="e">
        <f>#REF!</f>
        <v>#REF!</v>
      </c>
      <c r="S44" s="56" t="e">
        <f>#REF!</f>
        <v>#REF!</v>
      </c>
      <c r="T44" s="56" t="e">
        <f>#REF!</f>
        <v>#REF!</v>
      </c>
      <c r="U44" s="56" t="e">
        <f>#REF!</f>
        <v>#REF!</v>
      </c>
      <c r="V44" s="56" t="e">
        <f>#REF!</f>
        <v>#REF!</v>
      </c>
      <c r="W44" s="56" t="e">
        <f>#REF!</f>
        <v>#REF!</v>
      </c>
      <c r="X44" s="56" t="e">
        <f>#REF!</f>
        <v>#REF!</v>
      </c>
      <c r="Y44" s="56" t="e">
        <f>#REF!</f>
        <v>#REF!</v>
      </c>
      <c r="Z44" s="56" t="e">
        <f>#REF!</f>
        <v>#REF!</v>
      </c>
      <c r="AA44" s="56" t="e">
        <f>#REF!</f>
        <v>#REF!</v>
      </c>
      <c r="AB44" s="56" t="e">
        <f>#REF!</f>
        <v>#REF!</v>
      </c>
      <c r="AC44" s="56" t="e">
        <f>#REF!</f>
        <v>#REF!</v>
      </c>
      <c r="AD44" s="56">
        <f t="shared" si="23"/>
        <v>70.82638501823622</v>
      </c>
      <c r="AE44" s="63">
        <v>4216432.19</v>
      </c>
      <c r="AF44" s="56">
        <f t="shared" si="24"/>
        <v>98.57926190030862</v>
      </c>
    </row>
    <row r="45" spans="1:32" s="4" customFormat="1" ht="57">
      <c r="A45" s="42" t="s">
        <v>52</v>
      </c>
      <c r="B45" s="43">
        <v>907</v>
      </c>
      <c r="C45" s="44" t="s">
        <v>14</v>
      </c>
      <c r="D45" s="44" t="s">
        <v>99</v>
      </c>
      <c r="E45" s="44"/>
      <c r="F45" s="44"/>
      <c r="G45" s="44"/>
      <c r="H45" s="48"/>
      <c r="I45" s="47">
        <f>I46</f>
        <v>30000</v>
      </c>
      <c r="J45" s="47" t="e">
        <f aca="true" t="shared" si="27" ref="J45:AE45">J46</f>
        <v>#REF!</v>
      </c>
      <c r="K45" s="47" t="e">
        <f t="shared" si="27"/>
        <v>#REF!</v>
      </c>
      <c r="L45" s="47" t="e">
        <f t="shared" si="27"/>
        <v>#REF!</v>
      </c>
      <c r="M45" s="47" t="e">
        <f t="shared" si="27"/>
        <v>#REF!</v>
      </c>
      <c r="N45" s="47" t="e">
        <f t="shared" si="27"/>
        <v>#REF!</v>
      </c>
      <c r="O45" s="47" t="e">
        <f t="shared" si="27"/>
        <v>#REF!</v>
      </c>
      <c r="P45" s="48">
        <f t="shared" si="27"/>
        <v>0</v>
      </c>
      <c r="Q45" s="47" t="e">
        <f t="shared" si="27"/>
        <v>#REF!</v>
      </c>
      <c r="R45" s="47" t="e">
        <f t="shared" si="27"/>
        <v>#REF!</v>
      </c>
      <c r="S45" s="47" t="e">
        <f t="shared" si="27"/>
        <v>#REF!</v>
      </c>
      <c r="T45" s="47" t="e">
        <f t="shared" si="27"/>
        <v>#REF!</v>
      </c>
      <c r="U45" s="47" t="e">
        <f t="shared" si="27"/>
        <v>#REF!</v>
      </c>
      <c r="V45" s="47" t="e">
        <f t="shared" si="27"/>
        <v>#REF!</v>
      </c>
      <c r="W45" s="47" t="e">
        <f t="shared" si="27"/>
        <v>#REF!</v>
      </c>
      <c r="X45" s="47" t="e">
        <f t="shared" si="27"/>
        <v>#REF!</v>
      </c>
      <c r="Y45" s="47" t="e">
        <f t="shared" si="27"/>
        <v>#REF!</v>
      </c>
      <c r="Z45" s="47" t="e">
        <f t="shared" si="27"/>
        <v>#REF!</v>
      </c>
      <c r="AA45" s="47" t="e">
        <f t="shared" si="27"/>
        <v>#REF!</v>
      </c>
      <c r="AB45" s="47" t="e">
        <f t="shared" si="27"/>
        <v>#REF!</v>
      </c>
      <c r="AC45" s="47" t="e">
        <f t="shared" si="27"/>
        <v>#REF!</v>
      </c>
      <c r="AD45" s="47">
        <f aca="true" t="shared" si="28" ref="AD45:AD52">P45*100/I45</f>
        <v>0</v>
      </c>
      <c r="AE45" s="48">
        <f t="shared" si="27"/>
        <v>20000</v>
      </c>
      <c r="AF45" s="47">
        <f aca="true" t="shared" si="29" ref="AF45:AF52">AE45*100/I45</f>
        <v>66.66666666666667</v>
      </c>
    </row>
    <row r="46" spans="1:32" ht="15">
      <c r="A46" s="54" t="s">
        <v>145</v>
      </c>
      <c r="B46" s="55">
        <v>907</v>
      </c>
      <c r="C46" s="50" t="s">
        <v>14</v>
      </c>
      <c r="D46" s="50" t="s">
        <v>99</v>
      </c>
      <c r="E46" s="50" t="s">
        <v>6</v>
      </c>
      <c r="F46" s="50"/>
      <c r="G46" s="50"/>
      <c r="H46" s="48"/>
      <c r="I46" s="56">
        <v>30000</v>
      </c>
      <c r="J46" s="56" t="e">
        <f>#REF!</f>
        <v>#REF!</v>
      </c>
      <c r="K46" s="56" t="e">
        <f>#REF!</f>
        <v>#REF!</v>
      </c>
      <c r="L46" s="56" t="e">
        <f>#REF!</f>
        <v>#REF!</v>
      </c>
      <c r="M46" s="56" t="e">
        <f>#REF!</f>
        <v>#REF!</v>
      </c>
      <c r="N46" s="56" t="e">
        <f>#REF!</f>
        <v>#REF!</v>
      </c>
      <c r="O46" s="56" t="e">
        <f>#REF!</f>
        <v>#REF!</v>
      </c>
      <c r="P46" s="46"/>
      <c r="Q46" s="56" t="e">
        <f>#REF!</f>
        <v>#REF!</v>
      </c>
      <c r="R46" s="56" t="e">
        <f>#REF!</f>
        <v>#REF!</v>
      </c>
      <c r="S46" s="56" t="e">
        <f>#REF!</f>
        <v>#REF!</v>
      </c>
      <c r="T46" s="56" t="e">
        <f>#REF!</f>
        <v>#REF!</v>
      </c>
      <c r="U46" s="56" t="e">
        <f>#REF!</f>
        <v>#REF!</v>
      </c>
      <c r="V46" s="56" t="e">
        <f>#REF!</f>
        <v>#REF!</v>
      </c>
      <c r="W46" s="56" t="e">
        <f>#REF!</f>
        <v>#REF!</v>
      </c>
      <c r="X46" s="56" t="e">
        <f>#REF!</f>
        <v>#REF!</v>
      </c>
      <c r="Y46" s="56" t="e">
        <f>#REF!</f>
        <v>#REF!</v>
      </c>
      <c r="Z46" s="56" t="e">
        <f>#REF!</f>
        <v>#REF!</v>
      </c>
      <c r="AA46" s="56" t="e">
        <f>#REF!</f>
        <v>#REF!</v>
      </c>
      <c r="AB46" s="56" t="e">
        <f>#REF!</f>
        <v>#REF!</v>
      </c>
      <c r="AC46" s="56" t="e">
        <f>#REF!</f>
        <v>#REF!</v>
      </c>
      <c r="AD46" s="56">
        <f t="shared" si="28"/>
        <v>0</v>
      </c>
      <c r="AE46" s="62">
        <v>20000</v>
      </c>
      <c r="AF46" s="56">
        <f t="shared" si="29"/>
        <v>66.66666666666667</v>
      </c>
    </row>
    <row r="47" spans="1:32" ht="128.25">
      <c r="A47" s="42" t="s">
        <v>92</v>
      </c>
      <c r="B47" s="36">
        <v>907</v>
      </c>
      <c r="C47" s="57" t="s">
        <v>14</v>
      </c>
      <c r="D47" s="57" t="s">
        <v>100</v>
      </c>
      <c r="E47" s="44"/>
      <c r="F47" s="50"/>
      <c r="G47" s="64"/>
      <c r="H47" s="48"/>
      <c r="I47" s="47">
        <f>I48</f>
        <v>11995300</v>
      </c>
      <c r="J47" s="47" t="e">
        <f aca="true" t="shared" si="30" ref="J47:AE47">J48</f>
        <v>#REF!</v>
      </c>
      <c r="K47" s="47" t="e">
        <f t="shared" si="30"/>
        <v>#REF!</v>
      </c>
      <c r="L47" s="47" t="e">
        <f t="shared" si="30"/>
        <v>#REF!</v>
      </c>
      <c r="M47" s="47" t="e">
        <f t="shared" si="30"/>
        <v>#REF!</v>
      </c>
      <c r="N47" s="47" t="e">
        <f t="shared" si="30"/>
        <v>#REF!</v>
      </c>
      <c r="O47" s="47" t="e">
        <f t="shared" si="30"/>
        <v>#REF!</v>
      </c>
      <c r="P47" s="48">
        <f t="shared" si="30"/>
        <v>4882841.82</v>
      </c>
      <c r="Q47" s="47" t="e">
        <f t="shared" si="30"/>
        <v>#REF!</v>
      </c>
      <c r="R47" s="47" t="e">
        <f t="shared" si="30"/>
        <v>#REF!</v>
      </c>
      <c r="S47" s="47" t="e">
        <f t="shared" si="30"/>
        <v>#REF!</v>
      </c>
      <c r="T47" s="47" t="e">
        <f t="shared" si="30"/>
        <v>#REF!</v>
      </c>
      <c r="U47" s="47" t="e">
        <f t="shared" si="30"/>
        <v>#REF!</v>
      </c>
      <c r="V47" s="47" t="e">
        <f t="shared" si="30"/>
        <v>#REF!</v>
      </c>
      <c r="W47" s="47" t="e">
        <f t="shared" si="30"/>
        <v>#REF!</v>
      </c>
      <c r="X47" s="47" t="e">
        <f t="shared" si="30"/>
        <v>#REF!</v>
      </c>
      <c r="Y47" s="47" t="e">
        <f t="shared" si="30"/>
        <v>#REF!</v>
      </c>
      <c r="Z47" s="47" t="e">
        <f t="shared" si="30"/>
        <v>#REF!</v>
      </c>
      <c r="AA47" s="47" t="e">
        <f t="shared" si="30"/>
        <v>#REF!</v>
      </c>
      <c r="AB47" s="47" t="e">
        <f t="shared" si="30"/>
        <v>#REF!</v>
      </c>
      <c r="AC47" s="47" t="e">
        <f t="shared" si="30"/>
        <v>#REF!</v>
      </c>
      <c r="AD47" s="47">
        <f t="shared" si="28"/>
        <v>40.706291797620736</v>
      </c>
      <c r="AE47" s="48">
        <f t="shared" si="30"/>
        <v>11585013.73</v>
      </c>
      <c r="AF47" s="47">
        <f t="shared" si="29"/>
        <v>96.57960809650446</v>
      </c>
    </row>
    <row r="48" spans="1:32" ht="15">
      <c r="A48" s="54" t="s">
        <v>145</v>
      </c>
      <c r="B48" s="55">
        <v>907</v>
      </c>
      <c r="C48" s="50" t="s">
        <v>14</v>
      </c>
      <c r="D48" s="50" t="s">
        <v>100</v>
      </c>
      <c r="E48" s="50" t="s">
        <v>6</v>
      </c>
      <c r="F48" s="50"/>
      <c r="G48" s="50"/>
      <c r="H48" s="48"/>
      <c r="I48" s="56">
        <v>11995300</v>
      </c>
      <c r="J48" s="56" t="e">
        <f>#REF!</f>
        <v>#REF!</v>
      </c>
      <c r="K48" s="56" t="e">
        <f>#REF!</f>
        <v>#REF!</v>
      </c>
      <c r="L48" s="56" t="e">
        <f>#REF!</f>
        <v>#REF!</v>
      </c>
      <c r="M48" s="56" t="e">
        <f>#REF!</f>
        <v>#REF!</v>
      </c>
      <c r="N48" s="56" t="e">
        <f>#REF!</f>
        <v>#REF!</v>
      </c>
      <c r="O48" s="56" t="e">
        <f>#REF!</f>
        <v>#REF!</v>
      </c>
      <c r="P48" s="46">
        <v>4882841.82</v>
      </c>
      <c r="Q48" s="56" t="e">
        <f>#REF!</f>
        <v>#REF!</v>
      </c>
      <c r="R48" s="56" t="e">
        <f>#REF!</f>
        <v>#REF!</v>
      </c>
      <c r="S48" s="56" t="e">
        <f>#REF!</f>
        <v>#REF!</v>
      </c>
      <c r="T48" s="56" t="e">
        <f>#REF!</f>
        <v>#REF!</v>
      </c>
      <c r="U48" s="56" t="e">
        <f>#REF!</f>
        <v>#REF!</v>
      </c>
      <c r="V48" s="56" t="e">
        <f>#REF!</f>
        <v>#REF!</v>
      </c>
      <c r="W48" s="56" t="e">
        <f>#REF!</f>
        <v>#REF!</v>
      </c>
      <c r="X48" s="56" t="e">
        <f>#REF!</f>
        <v>#REF!</v>
      </c>
      <c r="Y48" s="56" t="e">
        <f>#REF!</f>
        <v>#REF!</v>
      </c>
      <c r="Z48" s="56" t="e">
        <f>#REF!</f>
        <v>#REF!</v>
      </c>
      <c r="AA48" s="56" t="e">
        <f>#REF!</f>
        <v>#REF!</v>
      </c>
      <c r="AB48" s="56" t="e">
        <f>#REF!</f>
        <v>#REF!</v>
      </c>
      <c r="AC48" s="56" t="e">
        <f>#REF!</f>
        <v>#REF!</v>
      </c>
      <c r="AD48" s="56">
        <f t="shared" si="28"/>
        <v>40.706291797620736</v>
      </c>
      <c r="AE48" s="65">
        <v>11585013.73</v>
      </c>
      <c r="AF48" s="56">
        <f t="shared" si="29"/>
        <v>96.57960809650446</v>
      </c>
    </row>
    <row r="49" spans="1:32" s="4" customFormat="1" ht="57">
      <c r="A49" s="42" t="s">
        <v>45</v>
      </c>
      <c r="B49" s="43">
        <v>907</v>
      </c>
      <c r="C49" s="44" t="s">
        <v>14</v>
      </c>
      <c r="D49" s="44" t="s">
        <v>101</v>
      </c>
      <c r="E49" s="44"/>
      <c r="F49" s="44"/>
      <c r="G49" s="44"/>
      <c r="H49" s="48"/>
      <c r="I49" s="47">
        <f>I50</f>
        <v>498000</v>
      </c>
      <c r="J49" s="47" t="e">
        <f aca="true" t="shared" si="31" ref="J49:AE49">J50</f>
        <v>#REF!</v>
      </c>
      <c r="K49" s="47" t="e">
        <f t="shared" si="31"/>
        <v>#REF!</v>
      </c>
      <c r="L49" s="47" t="e">
        <f t="shared" si="31"/>
        <v>#REF!</v>
      </c>
      <c r="M49" s="47" t="e">
        <f t="shared" si="31"/>
        <v>#REF!</v>
      </c>
      <c r="N49" s="47" t="e">
        <f t="shared" si="31"/>
        <v>#REF!</v>
      </c>
      <c r="O49" s="47" t="e">
        <f t="shared" si="31"/>
        <v>#REF!</v>
      </c>
      <c r="P49" s="48">
        <f t="shared" si="31"/>
        <v>21119.07</v>
      </c>
      <c r="Q49" s="47" t="e">
        <f t="shared" si="31"/>
        <v>#REF!</v>
      </c>
      <c r="R49" s="47" t="e">
        <f t="shared" si="31"/>
        <v>#REF!</v>
      </c>
      <c r="S49" s="47" t="e">
        <f t="shared" si="31"/>
        <v>#REF!</v>
      </c>
      <c r="T49" s="47" t="e">
        <f t="shared" si="31"/>
        <v>#REF!</v>
      </c>
      <c r="U49" s="47" t="e">
        <f t="shared" si="31"/>
        <v>#REF!</v>
      </c>
      <c r="V49" s="47" t="e">
        <f t="shared" si="31"/>
        <v>#REF!</v>
      </c>
      <c r="W49" s="47" t="e">
        <f t="shared" si="31"/>
        <v>#REF!</v>
      </c>
      <c r="X49" s="47" t="e">
        <f t="shared" si="31"/>
        <v>#REF!</v>
      </c>
      <c r="Y49" s="47" t="e">
        <f t="shared" si="31"/>
        <v>#REF!</v>
      </c>
      <c r="Z49" s="47" t="e">
        <f t="shared" si="31"/>
        <v>#REF!</v>
      </c>
      <c r="AA49" s="47" t="e">
        <f t="shared" si="31"/>
        <v>#REF!</v>
      </c>
      <c r="AB49" s="47" t="e">
        <f t="shared" si="31"/>
        <v>#REF!</v>
      </c>
      <c r="AC49" s="47" t="e">
        <f t="shared" si="31"/>
        <v>#REF!</v>
      </c>
      <c r="AD49" s="47">
        <f t="shared" si="28"/>
        <v>4.240777108433735</v>
      </c>
      <c r="AE49" s="48">
        <f t="shared" si="31"/>
        <v>406895.71</v>
      </c>
      <c r="AF49" s="47">
        <f t="shared" si="29"/>
        <v>81.70596586345381</v>
      </c>
    </row>
    <row r="50" spans="1:32" ht="15">
      <c r="A50" s="54" t="s">
        <v>145</v>
      </c>
      <c r="B50" s="55">
        <v>907</v>
      </c>
      <c r="C50" s="50" t="s">
        <v>14</v>
      </c>
      <c r="D50" s="50" t="s">
        <v>101</v>
      </c>
      <c r="E50" s="50" t="s">
        <v>6</v>
      </c>
      <c r="F50" s="50"/>
      <c r="G50" s="50"/>
      <c r="H50" s="46"/>
      <c r="I50" s="56">
        <v>498000</v>
      </c>
      <c r="J50" s="56" t="e">
        <f>#REF!</f>
        <v>#REF!</v>
      </c>
      <c r="K50" s="56" t="e">
        <f>#REF!</f>
        <v>#REF!</v>
      </c>
      <c r="L50" s="56" t="e">
        <f>#REF!</f>
        <v>#REF!</v>
      </c>
      <c r="M50" s="56" t="e">
        <f>#REF!</f>
        <v>#REF!</v>
      </c>
      <c r="N50" s="56" t="e">
        <f>#REF!</f>
        <v>#REF!</v>
      </c>
      <c r="O50" s="56" t="e">
        <f>#REF!</f>
        <v>#REF!</v>
      </c>
      <c r="P50" s="46">
        <v>21119.07</v>
      </c>
      <c r="Q50" s="56" t="e">
        <f>#REF!</f>
        <v>#REF!</v>
      </c>
      <c r="R50" s="56" t="e">
        <f>#REF!</f>
        <v>#REF!</v>
      </c>
      <c r="S50" s="56" t="e">
        <f>#REF!</f>
        <v>#REF!</v>
      </c>
      <c r="T50" s="56" t="e">
        <f>#REF!</f>
        <v>#REF!</v>
      </c>
      <c r="U50" s="56" t="e">
        <f>#REF!</f>
        <v>#REF!</v>
      </c>
      <c r="V50" s="56" t="e">
        <f>#REF!</f>
        <v>#REF!</v>
      </c>
      <c r="W50" s="56" t="e">
        <f>#REF!</f>
        <v>#REF!</v>
      </c>
      <c r="X50" s="56" t="e">
        <f>#REF!</f>
        <v>#REF!</v>
      </c>
      <c r="Y50" s="56" t="e">
        <f>#REF!</f>
        <v>#REF!</v>
      </c>
      <c r="Z50" s="56" t="e">
        <f>#REF!</f>
        <v>#REF!</v>
      </c>
      <c r="AA50" s="56" t="e">
        <f>#REF!</f>
        <v>#REF!</v>
      </c>
      <c r="AB50" s="56" t="e">
        <f>#REF!</f>
        <v>#REF!</v>
      </c>
      <c r="AC50" s="56" t="e">
        <f>#REF!</f>
        <v>#REF!</v>
      </c>
      <c r="AD50" s="56">
        <f t="shared" si="28"/>
        <v>4.240777108433735</v>
      </c>
      <c r="AE50" s="46">
        <v>406895.71</v>
      </c>
      <c r="AF50" s="56">
        <f t="shared" si="29"/>
        <v>81.70596586345381</v>
      </c>
    </row>
    <row r="51" spans="1:32" s="4" customFormat="1" ht="42.75">
      <c r="A51" s="42" t="s">
        <v>93</v>
      </c>
      <c r="B51" s="43">
        <v>907</v>
      </c>
      <c r="C51" s="44" t="s">
        <v>14</v>
      </c>
      <c r="D51" s="44" t="s">
        <v>103</v>
      </c>
      <c r="E51" s="44"/>
      <c r="F51" s="44"/>
      <c r="G51" s="44"/>
      <c r="H51" s="48"/>
      <c r="I51" s="47">
        <f>I52</f>
        <v>6757700</v>
      </c>
      <c r="J51" s="47" t="e">
        <f aca="true" t="shared" si="32" ref="J51:AE51">J52</f>
        <v>#REF!</v>
      </c>
      <c r="K51" s="47" t="e">
        <f t="shared" si="32"/>
        <v>#REF!</v>
      </c>
      <c r="L51" s="47" t="e">
        <f t="shared" si="32"/>
        <v>#REF!</v>
      </c>
      <c r="M51" s="47" t="e">
        <f t="shared" si="32"/>
        <v>#REF!</v>
      </c>
      <c r="N51" s="47" t="e">
        <f t="shared" si="32"/>
        <v>#REF!</v>
      </c>
      <c r="O51" s="47" t="e">
        <f t="shared" si="32"/>
        <v>#REF!</v>
      </c>
      <c r="P51" s="48">
        <f t="shared" si="32"/>
        <v>2676220.59</v>
      </c>
      <c r="Q51" s="47" t="e">
        <f t="shared" si="32"/>
        <v>#REF!</v>
      </c>
      <c r="R51" s="47" t="e">
        <f t="shared" si="32"/>
        <v>#REF!</v>
      </c>
      <c r="S51" s="47" t="e">
        <f t="shared" si="32"/>
        <v>#REF!</v>
      </c>
      <c r="T51" s="47" t="e">
        <f t="shared" si="32"/>
        <v>#REF!</v>
      </c>
      <c r="U51" s="47" t="e">
        <f t="shared" si="32"/>
        <v>#REF!</v>
      </c>
      <c r="V51" s="47" t="e">
        <f t="shared" si="32"/>
        <v>#REF!</v>
      </c>
      <c r="W51" s="47" t="e">
        <f t="shared" si="32"/>
        <v>#REF!</v>
      </c>
      <c r="X51" s="47" t="e">
        <f t="shared" si="32"/>
        <v>#REF!</v>
      </c>
      <c r="Y51" s="47" t="e">
        <f t="shared" si="32"/>
        <v>#REF!</v>
      </c>
      <c r="Z51" s="47" t="e">
        <f t="shared" si="32"/>
        <v>#REF!</v>
      </c>
      <c r="AA51" s="47" t="e">
        <f t="shared" si="32"/>
        <v>#REF!</v>
      </c>
      <c r="AB51" s="47" t="e">
        <f t="shared" si="32"/>
        <v>#REF!</v>
      </c>
      <c r="AC51" s="47" t="e">
        <f t="shared" si="32"/>
        <v>#REF!</v>
      </c>
      <c r="AD51" s="47">
        <f t="shared" si="28"/>
        <v>39.60253621794398</v>
      </c>
      <c r="AE51" s="48">
        <f t="shared" si="32"/>
        <v>5510183.47</v>
      </c>
      <c r="AF51" s="47">
        <f t="shared" si="29"/>
        <v>81.53933246518785</v>
      </c>
    </row>
    <row r="52" spans="1:32" ht="15">
      <c r="A52" s="54" t="s">
        <v>145</v>
      </c>
      <c r="B52" s="55">
        <v>907</v>
      </c>
      <c r="C52" s="50" t="s">
        <v>14</v>
      </c>
      <c r="D52" s="50" t="s">
        <v>103</v>
      </c>
      <c r="E52" s="50" t="s">
        <v>6</v>
      </c>
      <c r="F52" s="50"/>
      <c r="G52" s="50"/>
      <c r="H52" s="46"/>
      <c r="I52" s="56">
        <v>6757700</v>
      </c>
      <c r="J52" s="56" t="e">
        <f>#REF!</f>
        <v>#REF!</v>
      </c>
      <c r="K52" s="56" t="e">
        <f>#REF!</f>
        <v>#REF!</v>
      </c>
      <c r="L52" s="56" t="e">
        <f>#REF!</f>
        <v>#REF!</v>
      </c>
      <c r="M52" s="56" t="e">
        <f>#REF!</f>
        <v>#REF!</v>
      </c>
      <c r="N52" s="56" t="e">
        <f>#REF!</f>
        <v>#REF!</v>
      </c>
      <c r="O52" s="56" t="e">
        <f>#REF!</f>
        <v>#REF!</v>
      </c>
      <c r="P52" s="46">
        <v>2676220.59</v>
      </c>
      <c r="Q52" s="56" t="e">
        <f>#REF!</f>
        <v>#REF!</v>
      </c>
      <c r="R52" s="56" t="e">
        <f>#REF!</f>
        <v>#REF!</v>
      </c>
      <c r="S52" s="56" t="e">
        <f>#REF!</f>
        <v>#REF!</v>
      </c>
      <c r="T52" s="56" t="e">
        <f>#REF!</f>
        <v>#REF!</v>
      </c>
      <c r="U52" s="56" t="e">
        <f>#REF!</f>
        <v>#REF!</v>
      </c>
      <c r="V52" s="56" t="e">
        <f>#REF!</f>
        <v>#REF!</v>
      </c>
      <c r="W52" s="56" t="e">
        <f>#REF!</f>
        <v>#REF!</v>
      </c>
      <c r="X52" s="56" t="e">
        <f>#REF!</f>
        <v>#REF!</v>
      </c>
      <c r="Y52" s="56" t="e">
        <f>#REF!</f>
        <v>#REF!</v>
      </c>
      <c r="Z52" s="56" t="e">
        <f>#REF!</f>
        <v>#REF!</v>
      </c>
      <c r="AA52" s="56" t="e">
        <f>#REF!</f>
        <v>#REF!</v>
      </c>
      <c r="AB52" s="56" t="e">
        <f>#REF!</f>
        <v>#REF!</v>
      </c>
      <c r="AC52" s="56" t="e">
        <f>#REF!</f>
        <v>#REF!</v>
      </c>
      <c r="AD52" s="56">
        <f t="shared" si="28"/>
        <v>39.60253621794398</v>
      </c>
      <c r="AE52" s="63">
        <v>5510183.47</v>
      </c>
      <c r="AF52" s="56">
        <f t="shared" si="29"/>
        <v>81.53933246518785</v>
      </c>
    </row>
    <row r="53" spans="1:32" s="4" customFormat="1" ht="42.75">
      <c r="A53" s="42" t="s">
        <v>94</v>
      </c>
      <c r="B53" s="43">
        <v>907</v>
      </c>
      <c r="C53" s="44" t="s">
        <v>14</v>
      </c>
      <c r="D53" s="44" t="s">
        <v>104</v>
      </c>
      <c r="E53" s="44"/>
      <c r="F53" s="44"/>
      <c r="G53" s="44"/>
      <c r="H53" s="48"/>
      <c r="I53" s="47">
        <f>I54</f>
        <v>1191900</v>
      </c>
      <c r="J53" s="47" t="e">
        <f aca="true" t="shared" si="33" ref="J53:AE53">J54</f>
        <v>#REF!</v>
      </c>
      <c r="K53" s="47" t="e">
        <f t="shared" si="33"/>
        <v>#REF!</v>
      </c>
      <c r="L53" s="47" t="e">
        <f t="shared" si="33"/>
        <v>#REF!</v>
      </c>
      <c r="M53" s="47" t="e">
        <f t="shared" si="33"/>
        <v>#REF!</v>
      </c>
      <c r="N53" s="47" t="e">
        <f t="shared" si="33"/>
        <v>#REF!</v>
      </c>
      <c r="O53" s="47" t="e">
        <f t="shared" si="33"/>
        <v>#REF!</v>
      </c>
      <c r="P53" s="48">
        <f t="shared" si="33"/>
        <v>66595.29</v>
      </c>
      <c r="Q53" s="47" t="e">
        <f t="shared" si="33"/>
        <v>#REF!</v>
      </c>
      <c r="R53" s="47" t="e">
        <f t="shared" si="33"/>
        <v>#REF!</v>
      </c>
      <c r="S53" s="47" t="e">
        <f t="shared" si="33"/>
        <v>#REF!</v>
      </c>
      <c r="T53" s="47" t="e">
        <f t="shared" si="33"/>
        <v>#REF!</v>
      </c>
      <c r="U53" s="47" t="e">
        <f t="shared" si="33"/>
        <v>#REF!</v>
      </c>
      <c r="V53" s="47" t="e">
        <f t="shared" si="33"/>
        <v>#REF!</v>
      </c>
      <c r="W53" s="47" t="e">
        <f t="shared" si="33"/>
        <v>#REF!</v>
      </c>
      <c r="X53" s="47" t="e">
        <f t="shared" si="33"/>
        <v>#REF!</v>
      </c>
      <c r="Y53" s="47" t="e">
        <f t="shared" si="33"/>
        <v>#REF!</v>
      </c>
      <c r="Z53" s="47" t="e">
        <f t="shared" si="33"/>
        <v>#REF!</v>
      </c>
      <c r="AA53" s="47" t="e">
        <f t="shared" si="33"/>
        <v>#REF!</v>
      </c>
      <c r="AB53" s="47" t="e">
        <f t="shared" si="33"/>
        <v>#REF!</v>
      </c>
      <c r="AC53" s="47" t="e">
        <f t="shared" si="33"/>
        <v>#REF!</v>
      </c>
      <c r="AD53" s="47">
        <f aca="true" t="shared" si="34" ref="AD53:AD72">P53*100/I53</f>
        <v>5.587321922980115</v>
      </c>
      <c r="AE53" s="48">
        <f t="shared" si="33"/>
        <v>246832.82</v>
      </c>
      <c r="AF53" s="47">
        <f aca="true" t="shared" si="35" ref="AF53:AF72">AE53*100/I53</f>
        <v>20.70918869032637</v>
      </c>
    </row>
    <row r="54" spans="1:32" ht="15">
      <c r="A54" s="54" t="s">
        <v>145</v>
      </c>
      <c r="B54" s="55">
        <v>907</v>
      </c>
      <c r="C54" s="50" t="s">
        <v>14</v>
      </c>
      <c r="D54" s="50" t="s">
        <v>104</v>
      </c>
      <c r="E54" s="50" t="s">
        <v>6</v>
      </c>
      <c r="F54" s="50"/>
      <c r="G54" s="50"/>
      <c r="H54" s="46"/>
      <c r="I54" s="56">
        <v>1191900</v>
      </c>
      <c r="J54" s="56" t="e">
        <f>#REF!</f>
        <v>#REF!</v>
      </c>
      <c r="K54" s="56" t="e">
        <f>#REF!</f>
        <v>#REF!</v>
      </c>
      <c r="L54" s="56" t="e">
        <f>#REF!</f>
        <v>#REF!</v>
      </c>
      <c r="M54" s="56" t="e">
        <f>#REF!</f>
        <v>#REF!</v>
      </c>
      <c r="N54" s="56" t="e">
        <f>#REF!</f>
        <v>#REF!</v>
      </c>
      <c r="O54" s="56" t="e">
        <f>#REF!</f>
        <v>#REF!</v>
      </c>
      <c r="P54" s="46">
        <v>66595.29</v>
      </c>
      <c r="Q54" s="56" t="e">
        <f>#REF!</f>
        <v>#REF!</v>
      </c>
      <c r="R54" s="56" t="e">
        <f>#REF!</f>
        <v>#REF!</v>
      </c>
      <c r="S54" s="56" t="e">
        <f>#REF!</f>
        <v>#REF!</v>
      </c>
      <c r="T54" s="56" t="e">
        <f>#REF!</f>
        <v>#REF!</v>
      </c>
      <c r="U54" s="56" t="e">
        <f>#REF!</f>
        <v>#REF!</v>
      </c>
      <c r="V54" s="56" t="e">
        <f>#REF!</f>
        <v>#REF!</v>
      </c>
      <c r="W54" s="56" t="e">
        <f>#REF!</f>
        <v>#REF!</v>
      </c>
      <c r="X54" s="56" t="e">
        <f>#REF!</f>
        <v>#REF!</v>
      </c>
      <c r="Y54" s="56" t="e">
        <f>#REF!</f>
        <v>#REF!</v>
      </c>
      <c r="Z54" s="56" t="e">
        <f>#REF!</f>
        <v>#REF!</v>
      </c>
      <c r="AA54" s="56" t="e">
        <f>#REF!</f>
        <v>#REF!</v>
      </c>
      <c r="AB54" s="56" t="e">
        <f>#REF!</f>
        <v>#REF!</v>
      </c>
      <c r="AC54" s="56" t="e">
        <f>#REF!</f>
        <v>#REF!</v>
      </c>
      <c r="AD54" s="56">
        <f t="shared" si="34"/>
        <v>5.587321922980115</v>
      </c>
      <c r="AE54" s="62">
        <v>246832.82</v>
      </c>
      <c r="AF54" s="56">
        <f t="shared" si="35"/>
        <v>20.70918869032637</v>
      </c>
    </row>
    <row r="55" spans="1:32" ht="77.25" customHeight="1">
      <c r="A55" s="54" t="s">
        <v>140</v>
      </c>
      <c r="B55" s="43">
        <v>907</v>
      </c>
      <c r="C55" s="44" t="s">
        <v>14</v>
      </c>
      <c r="D55" s="44" t="s">
        <v>102</v>
      </c>
      <c r="E55" s="45"/>
      <c r="F55" s="45"/>
      <c r="G55" s="45"/>
      <c r="H55" s="46"/>
      <c r="I55" s="47">
        <f>I56</f>
        <v>270000</v>
      </c>
      <c r="J55" s="47">
        <f aca="true" t="shared" si="36" ref="J55:AE55">J56</f>
        <v>0</v>
      </c>
      <c r="K55" s="47">
        <f t="shared" si="36"/>
        <v>0</v>
      </c>
      <c r="L55" s="47">
        <f t="shared" si="36"/>
        <v>0</v>
      </c>
      <c r="M55" s="47">
        <f t="shared" si="36"/>
        <v>0</v>
      </c>
      <c r="N55" s="47">
        <f t="shared" si="36"/>
        <v>0</v>
      </c>
      <c r="O55" s="47">
        <f t="shared" si="36"/>
        <v>0</v>
      </c>
      <c r="P55" s="48">
        <f t="shared" si="36"/>
        <v>0</v>
      </c>
      <c r="Q55" s="47">
        <f t="shared" si="36"/>
        <v>0</v>
      </c>
      <c r="R55" s="47">
        <f t="shared" si="36"/>
        <v>0</v>
      </c>
      <c r="S55" s="47">
        <f t="shared" si="36"/>
        <v>0</v>
      </c>
      <c r="T55" s="47">
        <f t="shared" si="36"/>
        <v>0</v>
      </c>
      <c r="U55" s="47">
        <f t="shared" si="36"/>
        <v>0</v>
      </c>
      <c r="V55" s="47">
        <f t="shared" si="36"/>
        <v>0</v>
      </c>
      <c r="W55" s="47">
        <f t="shared" si="36"/>
        <v>0</v>
      </c>
      <c r="X55" s="47">
        <f t="shared" si="36"/>
        <v>0</v>
      </c>
      <c r="Y55" s="47">
        <f t="shared" si="36"/>
        <v>0</v>
      </c>
      <c r="Z55" s="47">
        <f t="shared" si="36"/>
        <v>0</v>
      </c>
      <c r="AA55" s="47">
        <f t="shared" si="36"/>
        <v>0</v>
      </c>
      <c r="AB55" s="47">
        <f t="shared" si="36"/>
        <v>0</v>
      </c>
      <c r="AC55" s="47">
        <f t="shared" si="36"/>
        <v>0</v>
      </c>
      <c r="AD55" s="47">
        <f t="shared" si="34"/>
        <v>0</v>
      </c>
      <c r="AE55" s="48">
        <f t="shared" si="36"/>
        <v>100000</v>
      </c>
      <c r="AF55" s="47">
        <f t="shared" si="35"/>
        <v>37.03703703703704</v>
      </c>
    </row>
    <row r="56" spans="1:32" ht="15">
      <c r="A56" s="54" t="s">
        <v>145</v>
      </c>
      <c r="B56" s="55">
        <v>907</v>
      </c>
      <c r="C56" s="50" t="s">
        <v>14</v>
      </c>
      <c r="D56" s="50" t="s">
        <v>102</v>
      </c>
      <c r="E56" s="50" t="s">
        <v>6</v>
      </c>
      <c r="F56" s="45"/>
      <c r="G56" s="45"/>
      <c r="H56" s="46"/>
      <c r="I56" s="56">
        <v>270000</v>
      </c>
      <c r="J56" s="56"/>
      <c r="K56" s="56"/>
      <c r="L56" s="56"/>
      <c r="M56" s="56"/>
      <c r="N56" s="56"/>
      <c r="O56" s="56"/>
      <c r="P56" s="4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>
        <f t="shared" si="34"/>
        <v>0</v>
      </c>
      <c r="AE56" s="66">
        <v>100000</v>
      </c>
      <c r="AF56" s="56">
        <f t="shared" si="35"/>
        <v>37.03703703703704</v>
      </c>
    </row>
    <row r="57" spans="1:32" ht="41.25" customHeight="1">
      <c r="A57" s="42" t="s">
        <v>141</v>
      </c>
      <c r="B57" s="43">
        <v>907</v>
      </c>
      <c r="C57" s="44" t="s">
        <v>14</v>
      </c>
      <c r="D57" s="44" t="s">
        <v>142</v>
      </c>
      <c r="E57" s="45"/>
      <c r="F57" s="45"/>
      <c r="G57" s="45"/>
      <c r="H57" s="46"/>
      <c r="I57" s="47">
        <f>I58</f>
        <v>992500</v>
      </c>
      <c r="J57" s="47">
        <f aca="true" t="shared" si="37" ref="J57:AE57">J58</f>
        <v>0</v>
      </c>
      <c r="K57" s="47">
        <f t="shared" si="37"/>
        <v>0</v>
      </c>
      <c r="L57" s="47">
        <f t="shared" si="37"/>
        <v>0</v>
      </c>
      <c r="M57" s="47">
        <f t="shared" si="37"/>
        <v>0</v>
      </c>
      <c r="N57" s="47">
        <f t="shared" si="37"/>
        <v>0</v>
      </c>
      <c r="O57" s="47">
        <f t="shared" si="37"/>
        <v>0</v>
      </c>
      <c r="P57" s="48">
        <f t="shared" si="37"/>
        <v>55260.56</v>
      </c>
      <c r="Q57" s="47">
        <f t="shared" si="37"/>
        <v>0</v>
      </c>
      <c r="R57" s="47">
        <f t="shared" si="37"/>
        <v>0</v>
      </c>
      <c r="S57" s="47">
        <f t="shared" si="37"/>
        <v>0</v>
      </c>
      <c r="T57" s="47">
        <f t="shared" si="37"/>
        <v>0</v>
      </c>
      <c r="U57" s="47">
        <f t="shared" si="37"/>
        <v>0</v>
      </c>
      <c r="V57" s="47">
        <f t="shared" si="37"/>
        <v>0</v>
      </c>
      <c r="W57" s="47">
        <f t="shared" si="37"/>
        <v>0</v>
      </c>
      <c r="X57" s="47">
        <f t="shared" si="37"/>
        <v>0</v>
      </c>
      <c r="Y57" s="47">
        <f t="shared" si="37"/>
        <v>0</v>
      </c>
      <c r="Z57" s="47">
        <f t="shared" si="37"/>
        <v>0</v>
      </c>
      <c r="AA57" s="47">
        <f t="shared" si="37"/>
        <v>0</v>
      </c>
      <c r="AB57" s="47">
        <f t="shared" si="37"/>
        <v>0</v>
      </c>
      <c r="AC57" s="47">
        <f t="shared" si="37"/>
        <v>0</v>
      </c>
      <c r="AD57" s="47">
        <f t="shared" si="34"/>
        <v>5.567814609571788</v>
      </c>
      <c r="AE57" s="48">
        <f t="shared" si="37"/>
        <v>833596.98</v>
      </c>
      <c r="AF57" s="47">
        <f t="shared" si="35"/>
        <v>83.98962015113351</v>
      </c>
    </row>
    <row r="58" spans="1:32" ht="15">
      <c r="A58" s="54" t="s">
        <v>145</v>
      </c>
      <c r="B58" s="55">
        <v>907</v>
      </c>
      <c r="C58" s="50" t="s">
        <v>14</v>
      </c>
      <c r="D58" s="50" t="s">
        <v>142</v>
      </c>
      <c r="E58" s="50" t="s">
        <v>6</v>
      </c>
      <c r="F58" s="45"/>
      <c r="G58" s="45"/>
      <c r="H58" s="46"/>
      <c r="I58" s="56">
        <v>992500</v>
      </c>
      <c r="J58" s="56"/>
      <c r="K58" s="56"/>
      <c r="L58" s="56"/>
      <c r="M58" s="56"/>
      <c r="N58" s="56"/>
      <c r="O58" s="56"/>
      <c r="P58" s="46">
        <v>55260.56</v>
      </c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>
        <f t="shared" si="34"/>
        <v>5.567814609571788</v>
      </c>
      <c r="AE58" s="67">
        <v>833596.98</v>
      </c>
      <c r="AF58" s="56">
        <f t="shared" si="35"/>
        <v>83.98962015113351</v>
      </c>
    </row>
    <row r="59" spans="1:32" s="1" customFormat="1" ht="17.25" customHeight="1">
      <c r="A59" s="42" t="s">
        <v>128</v>
      </c>
      <c r="B59" s="43">
        <v>907</v>
      </c>
      <c r="C59" s="44" t="s">
        <v>15</v>
      </c>
      <c r="D59" s="45"/>
      <c r="E59" s="45"/>
      <c r="F59" s="45"/>
      <c r="G59" s="45"/>
      <c r="H59" s="46"/>
      <c r="I59" s="47">
        <f>I60</f>
        <v>80000</v>
      </c>
      <c r="J59" s="47" t="e">
        <f aca="true" t="shared" si="38" ref="J59:P59">J60</f>
        <v>#REF!</v>
      </c>
      <c r="K59" s="47" t="e">
        <f t="shared" si="38"/>
        <v>#REF!</v>
      </c>
      <c r="L59" s="47" t="e">
        <f t="shared" si="38"/>
        <v>#REF!</v>
      </c>
      <c r="M59" s="47" t="e">
        <f t="shared" si="38"/>
        <v>#REF!</v>
      </c>
      <c r="N59" s="47" t="e">
        <f t="shared" si="38"/>
        <v>#REF!</v>
      </c>
      <c r="O59" s="47" t="e">
        <f t="shared" si="38"/>
        <v>#REF!</v>
      </c>
      <c r="P59" s="48">
        <f t="shared" si="38"/>
        <v>0</v>
      </c>
      <c r="Q59" s="47" t="e">
        <f>Q60+#REF!</f>
        <v>#REF!</v>
      </c>
      <c r="R59" s="47" t="e">
        <f>R60+#REF!</f>
        <v>#REF!</v>
      </c>
      <c r="S59" s="47" t="e">
        <f>S60+#REF!</f>
        <v>#REF!</v>
      </c>
      <c r="T59" s="47" t="e">
        <f>T60+#REF!</f>
        <v>#REF!</v>
      </c>
      <c r="U59" s="47" t="e">
        <f>U60+#REF!</f>
        <v>#REF!</v>
      </c>
      <c r="V59" s="47" t="e">
        <f>V60+#REF!</f>
        <v>#REF!</v>
      </c>
      <c r="W59" s="47" t="e">
        <f>W60+#REF!</f>
        <v>#REF!</v>
      </c>
      <c r="X59" s="47" t="e">
        <f>X60+#REF!</f>
        <v>#REF!</v>
      </c>
      <c r="Y59" s="47" t="e">
        <f>Y60+#REF!</f>
        <v>#REF!</v>
      </c>
      <c r="Z59" s="47" t="e">
        <f>Z60+#REF!</f>
        <v>#REF!</v>
      </c>
      <c r="AA59" s="47" t="e">
        <f>AA60+#REF!</f>
        <v>#REF!</v>
      </c>
      <c r="AB59" s="47" t="e">
        <f>AB60+#REF!</f>
        <v>#REF!</v>
      </c>
      <c r="AC59" s="47" t="e">
        <f>AC60+#REF!</f>
        <v>#REF!</v>
      </c>
      <c r="AD59" s="47">
        <f t="shared" si="34"/>
        <v>0</v>
      </c>
      <c r="AE59" s="48">
        <f>AE60</f>
        <v>80000</v>
      </c>
      <c r="AF59" s="47">
        <f t="shared" si="35"/>
        <v>100</v>
      </c>
    </row>
    <row r="60" spans="1:32" s="1" customFormat="1" ht="17.25" customHeight="1">
      <c r="A60" s="42" t="s">
        <v>127</v>
      </c>
      <c r="B60" s="43">
        <v>907</v>
      </c>
      <c r="C60" s="44" t="s">
        <v>35</v>
      </c>
      <c r="D60" s="45"/>
      <c r="E60" s="45"/>
      <c r="F60" s="45"/>
      <c r="G60" s="45"/>
      <c r="H60" s="46"/>
      <c r="I60" s="47">
        <f>I61</f>
        <v>80000</v>
      </c>
      <c r="J60" s="47" t="e">
        <f aca="true" t="shared" si="39" ref="J60:AE61">J61</f>
        <v>#REF!</v>
      </c>
      <c r="K60" s="47" t="e">
        <f t="shared" si="39"/>
        <v>#REF!</v>
      </c>
      <c r="L60" s="47" t="e">
        <f t="shared" si="39"/>
        <v>#REF!</v>
      </c>
      <c r="M60" s="47" t="e">
        <f t="shared" si="39"/>
        <v>#REF!</v>
      </c>
      <c r="N60" s="47" t="e">
        <f t="shared" si="39"/>
        <v>#REF!</v>
      </c>
      <c r="O60" s="47" t="e">
        <f t="shared" si="39"/>
        <v>#REF!</v>
      </c>
      <c r="P60" s="48">
        <f t="shared" si="39"/>
        <v>0</v>
      </c>
      <c r="Q60" s="47" t="e">
        <f t="shared" si="39"/>
        <v>#REF!</v>
      </c>
      <c r="R60" s="47" t="e">
        <f t="shared" si="39"/>
        <v>#REF!</v>
      </c>
      <c r="S60" s="47" t="e">
        <f t="shared" si="39"/>
        <v>#REF!</v>
      </c>
      <c r="T60" s="47" t="e">
        <f t="shared" si="39"/>
        <v>#REF!</v>
      </c>
      <c r="U60" s="47" t="e">
        <f t="shared" si="39"/>
        <v>#REF!</v>
      </c>
      <c r="V60" s="47" t="e">
        <f t="shared" si="39"/>
        <v>#REF!</v>
      </c>
      <c r="W60" s="47" t="e">
        <f t="shared" si="39"/>
        <v>#REF!</v>
      </c>
      <c r="X60" s="47" t="e">
        <f t="shared" si="39"/>
        <v>#REF!</v>
      </c>
      <c r="Y60" s="47" t="e">
        <f t="shared" si="39"/>
        <v>#REF!</v>
      </c>
      <c r="Z60" s="47" t="e">
        <f t="shared" si="39"/>
        <v>#REF!</v>
      </c>
      <c r="AA60" s="47" t="e">
        <f t="shared" si="39"/>
        <v>#REF!</v>
      </c>
      <c r="AB60" s="47" t="e">
        <f t="shared" si="39"/>
        <v>#REF!</v>
      </c>
      <c r="AC60" s="47" t="e">
        <f t="shared" si="39"/>
        <v>#REF!</v>
      </c>
      <c r="AD60" s="47">
        <f t="shared" si="34"/>
        <v>0</v>
      </c>
      <c r="AE60" s="48">
        <f t="shared" si="39"/>
        <v>80000</v>
      </c>
      <c r="AF60" s="47">
        <f t="shared" si="35"/>
        <v>100</v>
      </c>
    </row>
    <row r="61" spans="1:32" s="5" customFormat="1" ht="114">
      <c r="A61" s="51" t="s">
        <v>106</v>
      </c>
      <c r="B61" s="43">
        <v>907</v>
      </c>
      <c r="C61" s="44" t="s">
        <v>35</v>
      </c>
      <c r="D61" s="44" t="s">
        <v>107</v>
      </c>
      <c r="E61" s="52"/>
      <c r="F61" s="52"/>
      <c r="G61" s="52"/>
      <c r="H61" s="48"/>
      <c r="I61" s="47">
        <f>I62</f>
        <v>80000</v>
      </c>
      <c r="J61" s="47" t="e">
        <f t="shared" si="39"/>
        <v>#REF!</v>
      </c>
      <c r="K61" s="47" t="e">
        <f t="shared" si="39"/>
        <v>#REF!</v>
      </c>
      <c r="L61" s="47" t="e">
        <f t="shared" si="39"/>
        <v>#REF!</v>
      </c>
      <c r="M61" s="47" t="e">
        <f t="shared" si="39"/>
        <v>#REF!</v>
      </c>
      <c r="N61" s="47" t="e">
        <f t="shared" si="39"/>
        <v>#REF!</v>
      </c>
      <c r="O61" s="47" t="e">
        <f t="shared" si="39"/>
        <v>#REF!</v>
      </c>
      <c r="P61" s="48">
        <f t="shared" si="39"/>
        <v>0</v>
      </c>
      <c r="Q61" s="47" t="e">
        <f t="shared" si="39"/>
        <v>#REF!</v>
      </c>
      <c r="R61" s="47" t="e">
        <f t="shared" si="39"/>
        <v>#REF!</v>
      </c>
      <c r="S61" s="47" t="e">
        <f t="shared" si="39"/>
        <v>#REF!</v>
      </c>
      <c r="T61" s="47" t="e">
        <f t="shared" si="39"/>
        <v>#REF!</v>
      </c>
      <c r="U61" s="47" t="e">
        <f t="shared" si="39"/>
        <v>#REF!</v>
      </c>
      <c r="V61" s="47" t="e">
        <f t="shared" si="39"/>
        <v>#REF!</v>
      </c>
      <c r="W61" s="47" t="e">
        <f t="shared" si="39"/>
        <v>#REF!</v>
      </c>
      <c r="X61" s="47" t="e">
        <f t="shared" si="39"/>
        <v>#REF!</v>
      </c>
      <c r="Y61" s="47" t="e">
        <f t="shared" si="39"/>
        <v>#REF!</v>
      </c>
      <c r="Z61" s="47" t="e">
        <f t="shared" si="39"/>
        <v>#REF!</v>
      </c>
      <c r="AA61" s="47" t="e">
        <f t="shared" si="39"/>
        <v>#REF!</v>
      </c>
      <c r="AB61" s="47" t="e">
        <f t="shared" si="39"/>
        <v>#REF!</v>
      </c>
      <c r="AC61" s="47" t="e">
        <f t="shared" si="39"/>
        <v>#REF!</v>
      </c>
      <c r="AD61" s="47">
        <f t="shared" si="34"/>
        <v>0</v>
      </c>
      <c r="AE61" s="48">
        <f t="shared" si="39"/>
        <v>80000</v>
      </c>
      <c r="AF61" s="47">
        <f t="shared" si="35"/>
        <v>100</v>
      </c>
    </row>
    <row r="62" spans="1:32" s="1" customFormat="1" ht="15">
      <c r="A62" s="54" t="s">
        <v>145</v>
      </c>
      <c r="B62" s="55">
        <v>907</v>
      </c>
      <c r="C62" s="50" t="s">
        <v>35</v>
      </c>
      <c r="D62" s="50" t="s">
        <v>107</v>
      </c>
      <c r="E62" s="45">
        <v>200</v>
      </c>
      <c r="F62" s="45"/>
      <c r="G62" s="45"/>
      <c r="H62" s="46"/>
      <c r="I62" s="56">
        <v>80000</v>
      </c>
      <c r="J62" s="56" t="e">
        <f>#REF!</f>
        <v>#REF!</v>
      </c>
      <c r="K62" s="56" t="e">
        <f>#REF!</f>
        <v>#REF!</v>
      </c>
      <c r="L62" s="56" t="e">
        <f>#REF!</f>
        <v>#REF!</v>
      </c>
      <c r="M62" s="56" t="e">
        <f>#REF!</f>
        <v>#REF!</v>
      </c>
      <c r="N62" s="56" t="e">
        <f>#REF!</f>
        <v>#REF!</v>
      </c>
      <c r="O62" s="56" t="e">
        <f>#REF!</f>
        <v>#REF!</v>
      </c>
      <c r="P62" s="46">
        <v>0</v>
      </c>
      <c r="Q62" s="56" t="e">
        <f>#REF!</f>
        <v>#REF!</v>
      </c>
      <c r="R62" s="56" t="e">
        <f>#REF!</f>
        <v>#REF!</v>
      </c>
      <c r="S62" s="56" t="e">
        <f>#REF!</f>
        <v>#REF!</v>
      </c>
      <c r="T62" s="56" t="e">
        <f>#REF!</f>
        <v>#REF!</v>
      </c>
      <c r="U62" s="56" t="e">
        <f>#REF!</f>
        <v>#REF!</v>
      </c>
      <c r="V62" s="56" t="e">
        <f>#REF!</f>
        <v>#REF!</v>
      </c>
      <c r="W62" s="56" t="e">
        <f>#REF!</f>
        <v>#REF!</v>
      </c>
      <c r="X62" s="56" t="e">
        <f>#REF!</f>
        <v>#REF!</v>
      </c>
      <c r="Y62" s="56" t="e">
        <f>#REF!</f>
        <v>#REF!</v>
      </c>
      <c r="Z62" s="56" t="e">
        <f>#REF!</f>
        <v>#REF!</v>
      </c>
      <c r="AA62" s="56" t="e">
        <f>#REF!</f>
        <v>#REF!</v>
      </c>
      <c r="AB62" s="56" t="e">
        <f>#REF!</f>
        <v>#REF!</v>
      </c>
      <c r="AC62" s="56" t="e">
        <f>#REF!</f>
        <v>#REF!</v>
      </c>
      <c r="AD62" s="56">
        <f t="shared" si="34"/>
        <v>0</v>
      </c>
      <c r="AE62" s="46">
        <v>80000</v>
      </c>
      <c r="AF62" s="56">
        <f t="shared" si="35"/>
        <v>100</v>
      </c>
    </row>
    <row r="63" spans="1:32" s="1" customFormat="1" ht="18" customHeight="1">
      <c r="A63" s="42" t="s">
        <v>129</v>
      </c>
      <c r="B63" s="43">
        <v>907</v>
      </c>
      <c r="C63" s="44" t="s">
        <v>16</v>
      </c>
      <c r="D63" s="45"/>
      <c r="E63" s="45"/>
      <c r="F63" s="45"/>
      <c r="G63" s="45"/>
      <c r="H63" s="46"/>
      <c r="I63" s="47">
        <f>I64</f>
        <v>29629100</v>
      </c>
      <c r="J63" s="47" t="e">
        <f aca="true" t="shared" si="40" ref="J63:AE63">J64</f>
        <v>#REF!</v>
      </c>
      <c r="K63" s="47" t="e">
        <f t="shared" si="40"/>
        <v>#REF!</v>
      </c>
      <c r="L63" s="47" t="e">
        <f t="shared" si="40"/>
        <v>#REF!</v>
      </c>
      <c r="M63" s="47" t="e">
        <f t="shared" si="40"/>
        <v>#REF!</v>
      </c>
      <c r="N63" s="47" t="e">
        <f t="shared" si="40"/>
        <v>#REF!</v>
      </c>
      <c r="O63" s="47" t="e">
        <f t="shared" si="40"/>
        <v>#REF!</v>
      </c>
      <c r="P63" s="48">
        <f t="shared" si="40"/>
        <v>14218552.870000001</v>
      </c>
      <c r="Q63" s="47" t="e">
        <f t="shared" si="40"/>
        <v>#REF!</v>
      </c>
      <c r="R63" s="47" t="e">
        <f t="shared" si="40"/>
        <v>#REF!</v>
      </c>
      <c r="S63" s="47" t="e">
        <f t="shared" si="40"/>
        <v>#REF!</v>
      </c>
      <c r="T63" s="47" t="e">
        <f t="shared" si="40"/>
        <v>#REF!</v>
      </c>
      <c r="U63" s="47" t="e">
        <f t="shared" si="40"/>
        <v>#REF!</v>
      </c>
      <c r="V63" s="47" t="e">
        <f t="shared" si="40"/>
        <v>#REF!</v>
      </c>
      <c r="W63" s="47" t="e">
        <f t="shared" si="40"/>
        <v>#REF!</v>
      </c>
      <c r="X63" s="47" t="e">
        <f t="shared" si="40"/>
        <v>#REF!</v>
      </c>
      <c r="Y63" s="47" t="e">
        <f t="shared" si="40"/>
        <v>#REF!</v>
      </c>
      <c r="Z63" s="47" t="e">
        <f t="shared" si="40"/>
        <v>#REF!</v>
      </c>
      <c r="AA63" s="47" t="e">
        <f t="shared" si="40"/>
        <v>#REF!</v>
      </c>
      <c r="AB63" s="47" t="e">
        <f t="shared" si="40"/>
        <v>#REF!</v>
      </c>
      <c r="AC63" s="47" t="e">
        <f t="shared" si="40"/>
        <v>#REF!</v>
      </c>
      <c r="AD63" s="47">
        <f t="shared" si="34"/>
        <v>47.988473730217926</v>
      </c>
      <c r="AE63" s="48">
        <f t="shared" si="40"/>
        <v>23871668.560000002</v>
      </c>
      <c r="AF63" s="47">
        <f t="shared" si="35"/>
        <v>80.56832154874769</v>
      </c>
    </row>
    <row r="64" spans="1:32" s="1" customFormat="1" ht="18" customHeight="1">
      <c r="A64" s="42" t="s">
        <v>17</v>
      </c>
      <c r="B64" s="43">
        <v>907</v>
      </c>
      <c r="C64" s="44" t="s">
        <v>18</v>
      </c>
      <c r="D64" s="45"/>
      <c r="E64" s="45"/>
      <c r="F64" s="45"/>
      <c r="G64" s="45"/>
      <c r="H64" s="46"/>
      <c r="I64" s="47">
        <f>I69+I71+I73+I65</f>
        <v>29629100</v>
      </c>
      <c r="J64" s="47" t="e">
        <f aca="true" t="shared" si="41" ref="J64:P64">J69+J71+J73+J65</f>
        <v>#REF!</v>
      </c>
      <c r="K64" s="47" t="e">
        <f t="shared" si="41"/>
        <v>#REF!</v>
      </c>
      <c r="L64" s="47" t="e">
        <f t="shared" si="41"/>
        <v>#REF!</v>
      </c>
      <c r="M64" s="47" t="e">
        <f t="shared" si="41"/>
        <v>#REF!</v>
      </c>
      <c r="N64" s="47" t="e">
        <f t="shared" si="41"/>
        <v>#REF!</v>
      </c>
      <c r="O64" s="47" t="e">
        <f t="shared" si="41"/>
        <v>#REF!</v>
      </c>
      <c r="P64" s="48">
        <f t="shared" si="41"/>
        <v>14218552.870000001</v>
      </c>
      <c r="Q64" s="47" t="e">
        <f aca="true" t="shared" si="42" ref="Q64:AC64">Q69+Q71+Q73</f>
        <v>#REF!</v>
      </c>
      <c r="R64" s="47" t="e">
        <f t="shared" si="42"/>
        <v>#REF!</v>
      </c>
      <c r="S64" s="47" t="e">
        <f t="shared" si="42"/>
        <v>#REF!</v>
      </c>
      <c r="T64" s="47" t="e">
        <f t="shared" si="42"/>
        <v>#REF!</v>
      </c>
      <c r="U64" s="47" t="e">
        <f t="shared" si="42"/>
        <v>#REF!</v>
      </c>
      <c r="V64" s="47" t="e">
        <f t="shared" si="42"/>
        <v>#REF!</v>
      </c>
      <c r="W64" s="47" t="e">
        <f t="shared" si="42"/>
        <v>#REF!</v>
      </c>
      <c r="X64" s="47" t="e">
        <f t="shared" si="42"/>
        <v>#REF!</v>
      </c>
      <c r="Y64" s="47" t="e">
        <f t="shared" si="42"/>
        <v>#REF!</v>
      </c>
      <c r="Z64" s="47" t="e">
        <f t="shared" si="42"/>
        <v>#REF!</v>
      </c>
      <c r="AA64" s="47" t="e">
        <f t="shared" si="42"/>
        <v>#REF!</v>
      </c>
      <c r="AB64" s="47" t="e">
        <f t="shared" si="42"/>
        <v>#REF!</v>
      </c>
      <c r="AC64" s="47" t="e">
        <f t="shared" si="42"/>
        <v>#REF!</v>
      </c>
      <c r="AD64" s="47">
        <f t="shared" si="34"/>
        <v>47.988473730217926</v>
      </c>
      <c r="AE64" s="48">
        <f>AE69+AE71+AE73+AE65</f>
        <v>23871668.560000002</v>
      </c>
      <c r="AF64" s="47">
        <f t="shared" si="35"/>
        <v>80.56832154874769</v>
      </c>
    </row>
    <row r="65" spans="1:32" s="1" customFormat="1" ht="27.75" customHeight="1">
      <c r="A65" s="42" t="s">
        <v>49</v>
      </c>
      <c r="B65" s="43">
        <v>907</v>
      </c>
      <c r="C65" s="44" t="s">
        <v>18</v>
      </c>
      <c r="D65" s="44" t="s">
        <v>73</v>
      </c>
      <c r="E65" s="45"/>
      <c r="F65" s="45"/>
      <c r="G65" s="45"/>
      <c r="H65" s="46"/>
      <c r="I65" s="47">
        <f>I66+I67+I68</f>
        <v>10386100</v>
      </c>
      <c r="J65" s="47">
        <f aca="true" t="shared" si="43" ref="J65:P65">J66+J67+J68</f>
        <v>0</v>
      </c>
      <c r="K65" s="47">
        <f t="shared" si="43"/>
        <v>0</v>
      </c>
      <c r="L65" s="47">
        <f t="shared" si="43"/>
        <v>0</v>
      </c>
      <c r="M65" s="47">
        <f t="shared" si="43"/>
        <v>0</v>
      </c>
      <c r="N65" s="47">
        <f t="shared" si="43"/>
        <v>0</v>
      </c>
      <c r="O65" s="47">
        <f t="shared" si="43"/>
        <v>0</v>
      </c>
      <c r="P65" s="48">
        <f t="shared" si="43"/>
        <v>5854756.87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>
        <f t="shared" si="34"/>
        <v>56.3710812528283</v>
      </c>
      <c r="AE65" s="48">
        <f>AE66+AE67+AE68</f>
        <v>9786732.56</v>
      </c>
      <c r="AF65" s="47">
        <f t="shared" si="35"/>
        <v>94.22913856019102</v>
      </c>
    </row>
    <row r="66" spans="1:32" s="1" customFormat="1" ht="18" customHeight="1">
      <c r="A66" s="54" t="s">
        <v>72</v>
      </c>
      <c r="B66" s="43">
        <v>907</v>
      </c>
      <c r="C66" s="44" t="s">
        <v>18</v>
      </c>
      <c r="D66" s="45" t="s">
        <v>73</v>
      </c>
      <c r="E66" s="50" t="s">
        <v>74</v>
      </c>
      <c r="F66" s="45"/>
      <c r="G66" s="45"/>
      <c r="H66" s="46"/>
      <c r="I66" s="47">
        <v>6466100</v>
      </c>
      <c r="J66" s="47"/>
      <c r="K66" s="47"/>
      <c r="L66" s="47"/>
      <c r="M66" s="47"/>
      <c r="N66" s="47"/>
      <c r="O66" s="47"/>
      <c r="P66" s="48">
        <v>3762426.63</v>
      </c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>
        <f t="shared" si="34"/>
        <v>58.186953959883084</v>
      </c>
      <c r="AE66" s="48">
        <v>6466100</v>
      </c>
      <c r="AF66" s="47">
        <f t="shared" si="35"/>
        <v>100</v>
      </c>
    </row>
    <row r="67" spans="1:32" s="1" customFormat="1" ht="18" customHeight="1">
      <c r="A67" s="54" t="s">
        <v>145</v>
      </c>
      <c r="B67" s="43">
        <v>907</v>
      </c>
      <c r="C67" s="44" t="s">
        <v>18</v>
      </c>
      <c r="D67" s="50" t="s">
        <v>73</v>
      </c>
      <c r="E67" s="50" t="s">
        <v>6</v>
      </c>
      <c r="F67" s="45"/>
      <c r="G67" s="45"/>
      <c r="H67" s="46"/>
      <c r="I67" s="47">
        <v>3875200</v>
      </c>
      <c r="J67" s="47"/>
      <c r="K67" s="47"/>
      <c r="L67" s="47"/>
      <c r="M67" s="47"/>
      <c r="N67" s="47"/>
      <c r="O67" s="47"/>
      <c r="P67" s="48">
        <v>2083332.24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>
        <f t="shared" si="34"/>
        <v>53.76063790255987</v>
      </c>
      <c r="AE67" s="48">
        <v>3311634.56</v>
      </c>
      <c r="AF67" s="47">
        <f t="shared" si="35"/>
        <v>85.45712634186623</v>
      </c>
    </row>
    <row r="68" spans="1:32" s="1" customFormat="1" ht="18" customHeight="1">
      <c r="A68" s="68" t="s">
        <v>43</v>
      </c>
      <c r="B68" s="43">
        <v>907</v>
      </c>
      <c r="C68" s="44" t="s">
        <v>18</v>
      </c>
      <c r="D68" s="50" t="s">
        <v>73</v>
      </c>
      <c r="E68" s="50" t="s">
        <v>44</v>
      </c>
      <c r="F68" s="45"/>
      <c r="G68" s="45"/>
      <c r="H68" s="46"/>
      <c r="I68" s="47">
        <v>44800</v>
      </c>
      <c r="J68" s="47"/>
      <c r="K68" s="47"/>
      <c r="L68" s="47"/>
      <c r="M68" s="47"/>
      <c r="N68" s="47"/>
      <c r="O68" s="47"/>
      <c r="P68" s="48">
        <v>8998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>
        <f t="shared" si="34"/>
        <v>20.084821428571427</v>
      </c>
      <c r="AE68" s="48">
        <v>8998</v>
      </c>
      <c r="AF68" s="47">
        <f t="shared" si="35"/>
        <v>20.084821428571427</v>
      </c>
    </row>
    <row r="69" spans="1:32" s="5" customFormat="1" ht="42.75">
      <c r="A69" s="51" t="s">
        <v>53</v>
      </c>
      <c r="B69" s="43">
        <v>907</v>
      </c>
      <c r="C69" s="44" t="s">
        <v>18</v>
      </c>
      <c r="D69" s="44" t="s">
        <v>108</v>
      </c>
      <c r="E69" s="52"/>
      <c r="F69" s="52"/>
      <c r="G69" s="52"/>
      <c r="H69" s="48"/>
      <c r="I69" s="47">
        <f>I70</f>
        <v>3133000</v>
      </c>
      <c r="J69" s="47" t="e">
        <f aca="true" t="shared" si="44" ref="J69:AE69">J70</f>
        <v>#REF!</v>
      </c>
      <c r="K69" s="47" t="e">
        <f t="shared" si="44"/>
        <v>#REF!</v>
      </c>
      <c r="L69" s="47" t="e">
        <f t="shared" si="44"/>
        <v>#REF!</v>
      </c>
      <c r="M69" s="47" t="e">
        <f t="shared" si="44"/>
        <v>#REF!</v>
      </c>
      <c r="N69" s="47" t="e">
        <f t="shared" si="44"/>
        <v>#REF!</v>
      </c>
      <c r="O69" s="47" t="e">
        <f t="shared" si="44"/>
        <v>#REF!</v>
      </c>
      <c r="P69" s="48">
        <f t="shared" si="44"/>
        <v>1075500</v>
      </c>
      <c r="Q69" s="47" t="e">
        <f t="shared" si="44"/>
        <v>#REF!</v>
      </c>
      <c r="R69" s="47" t="e">
        <f t="shared" si="44"/>
        <v>#REF!</v>
      </c>
      <c r="S69" s="47" t="e">
        <f t="shared" si="44"/>
        <v>#REF!</v>
      </c>
      <c r="T69" s="47" t="e">
        <f t="shared" si="44"/>
        <v>#REF!</v>
      </c>
      <c r="U69" s="47" t="e">
        <f t="shared" si="44"/>
        <v>#REF!</v>
      </c>
      <c r="V69" s="47" t="e">
        <f t="shared" si="44"/>
        <v>#REF!</v>
      </c>
      <c r="W69" s="47" t="e">
        <f t="shared" si="44"/>
        <v>#REF!</v>
      </c>
      <c r="X69" s="47" t="e">
        <f t="shared" si="44"/>
        <v>#REF!</v>
      </c>
      <c r="Y69" s="47" t="e">
        <f t="shared" si="44"/>
        <v>#REF!</v>
      </c>
      <c r="Z69" s="47" t="e">
        <f t="shared" si="44"/>
        <v>#REF!</v>
      </c>
      <c r="AA69" s="47" t="e">
        <f t="shared" si="44"/>
        <v>#REF!</v>
      </c>
      <c r="AB69" s="47" t="e">
        <f t="shared" si="44"/>
        <v>#REF!</v>
      </c>
      <c r="AC69" s="47" t="e">
        <f t="shared" si="44"/>
        <v>#REF!</v>
      </c>
      <c r="AD69" s="47">
        <f t="shared" si="34"/>
        <v>34.328120012767315</v>
      </c>
      <c r="AE69" s="48">
        <f t="shared" si="44"/>
        <v>1369000</v>
      </c>
      <c r="AF69" s="47">
        <f t="shared" si="35"/>
        <v>43.69613788700926</v>
      </c>
    </row>
    <row r="70" spans="1:32" s="1" customFormat="1" ht="15">
      <c r="A70" s="54" t="s">
        <v>145</v>
      </c>
      <c r="B70" s="55">
        <v>907</v>
      </c>
      <c r="C70" s="50" t="s">
        <v>18</v>
      </c>
      <c r="D70" s="50" t="s">
        <v>108</v>
      </c>
      <c r="E70" s="45">
        <v>200</v>
      </c>
      <c r="F70" s="45"/>
      <c r="G70" s="45"/>
      <c r="H70" s="46"/>
      <c r="I70" s="56">
        <v>3133000</v>
      </c>
      <c r="J70" s="56" t="e">
        <f>#REF!</f>
        <v>#REF!</v>
      </c>
      <c r="K70" s="56" t="e">
        <f>#REF!</f>
        <v>#REF!</v>
      </c>
      <c r="L70" s="56" t="e">
        <f>#REF!</f>
        <v>#REF!</v>
      </c>
      <c r="M70" s="56" t="e">
        <f>#REF!</f>
        <v>#REF!</v>
      </c>
      <c r="N70" s="56" t="e">
        <f>#REF!</f>
        <v>#REF!</v>
      </c>
      <c r="O70" s="56" t="e">
        <f>#REF!</f>
        <v>#REF!</v>
      </c>
      <c r="P70" s="46">
        <v>1075500</v>
      </c>
      <c r="Q70" s="56" t="e">
        <f>#REF!</f>
        <v>#REF!</v>
      </c>
      <c r="R70" s="56" t="e">
        <f>#REF!</f>
        <v>#REF!</v>
      </c>
      <c r="S70" s="56" t="e">
        <f>#REF!</f>
        <v>#REF!</v>
      </c>
      <c r="T70" s="56" t="e">
        <f>#REF!</f>
        <v>#REF!</v>
      </c>
      <c r="U70" s="56" t="e">
        <f>#REF!</f>
        <v>#REF!</v>
      </c>
      <c r="V70" s="56" t="e">
        <f>#REF!</f>
        <v>#REF!</v>
      </c>
      <c r="W70" s="56" t="e">
        <f>#REF!</f>
        <v>#REF!</v>
      </c>
      <c r="X70" s="56" t="e">
        <f>#REF!</f>
        <v>#REF!</v>
      </c>
      <c r="Y70" s="56" t="e">
        <f>#REF!</f>
        <v>#REF!</v>
      </c>
      <c r="Z70" s="56" t="e">
        <f>#REF!</f>
        <v>#REF!</v>
      </c>
      <c r="AA70" s="56" t="e">
        <f>#REF!</f>
        <v>#REF!</v>
      </c>
      <c r="AB70" s="56" t="e">
        <f>#REF!</f>
        <v>#REF!</v>
      </c>
      <c r="AC70" s="56" t="e">
        <f>#REF!</f>
        <v>#REF!</v>
      </c>
      <c r="AD70" s="56">
        <f t="shared" si="34"/>
        <v>34.328120012767315</v>
      </c>
      <c r="AE70" s="46">
        <v>1369000</v>
      </c>
      <c r="AF70" s="56">
        <f t="shared" si="35"/>
        <v>43.69613788700926</v>
      </c>
    </row>
    <row r="71" spans="1:32" s="5" customFormat="1" ht="57">
      <c r="A71" s="51" t="s">
        <v>54</v>
      </c>
      <c r="B71" s="43">
        <v>907</v>
      </c>
      <c r="C71" s="44" t="s">
        <v>18</v>
      </c>
      <c r="D71" s="44" t="s">
        <v>109</v>
      </c>
      <c r="E71" s="44"/>
      <c r="F71" s="44"/>
      <c r="G71" s="44"/>
      <c r="H71" s="48"/>
      <c r="I71" s="47">
        <f>I72</f>
        <v>13529000</v>
      </c>
      <c r="J71" s="47" t="e">
        <f aca="true" t="shared" si="45" ref="J71:AE71">J72</f>
        <v>#REF!</v>
      </c>
      <c r="K71" s="47" t="e">
        <f t="shared" si="45"/>
        <v>#REF!</v>
      </c>
      <c r="L71" s="47" t="e">
        <f t="shared" si="45"/>
        <v>#REF!</v>
      </c>
      <c r="M71" s="47" t="e">
        <f t="shared" si="45"/>
        <v>#REF!</v>
      </c>
      <c r="N71" s="47" t="e">
        <f t="shared" si="45"/>
        <v>#REF!</v>
      </c>
      <c r="O71" s="47" t="e">
        <f t="shared" si="45"/>
        <v>#REF!</v>
      </c>
      <c r="P71" s="48">
        <f t="shared" si="45"/>
        <v>5690596</v>
      </c>
      <c r="Q71" s="47" t="e">
        <f t="shared" si="45"/>
        <v>#REF!</v>
      </c>
      <c r="R71" s="47" t="e">
        <f t="shared" si="45"/>
        <v>#REF!</v>
      </c>
      <c r="S71" s="47" t="e">
        <f t="shared" si="45"/>
        <v>#REF!</v>
      </c>
      <c r="T71" s="47" t="e">
        <f t="shared" si="45"/>
        <v>#REF!</v>
      </c>
      <c r="U71" s="47" t="e">
        <f t="shared" si="45"/>
        <v>#REF!</v>
      </c>
      <c r="V71" s="47" t="e">
        <f t="shared" si="45"/>
        <v>#REF!</v>
      </c>
      <c r="W71" s="47" t="e">
        <f t="shared" si="45"/>
        <v>#REF!</v>
      </c>
      <c r="X71" s="47" t="e">
        <f t="shared" si="45"/>
        <v>#REF!</v>
      </c>
      <c r="Y71" s="47" t="e">
        <f t="shared" si="45"/>
        <v>#REF!</v>
      </c>
      <c r="Z71" s="47" t="e">
        <f t="shared" si="45"/>
        <v>#REF!</v>
      </c>
      <c r="AA71" s="47" t="e">
        <f t="shared" si="45"/>
        <v>#REF!</v>
      </c>
      <c r="AB71" s="47" t="e">
        <f t="shared" si="45"/>
        <v>#REF!</v>
      </c>
      <c r="AC71" s="47" t="e">
        <f t="shared" si="45"/>
        <v>#REF!</v>
      </c>
      <c r="AD71" s="47">
        <f t="shared" si="34"/>
        <v>42.062207110651194</v>
      </c>
      <c r="AE71" s="48">
        <f t="shared" si="45"/>
        <v>10922696</v>
      </c>
      <c r="AF71" s="47">
        <f t="shared" si="35"/>
        <v>80.73542759997044</v>
      </c>
    </row>
    <row r="72" spans="1:32" s="1" customFormat="1" ht="15">
      <c r="A72" s="54" t="s">
        <v>145</v>
      </c>
      <c r="B72" s="55">
        <v>907</v>
      </c>
      <c r="C72" s="50" t="s">
        <v>18</v>
      </c>
      <c r="D72" s="50" t="s">
        <v>109</v>
      </c>
      <c r="E72" s="45">
        <v>200</v>
      </c>
      <c r="F72" s="45"/>
      <c r="G72" s="45"/>
      <c r="H72" s="46"/>
      <c r="I72" s="56">
        <v>13529000</v>
      </c>
      <c r="J72" s="56" t="e">
        <f>#REF!</f>
        <v>#REF!</v>
      </c>
      <c r="K72" s="56" t="e">
        <f>#REF!</f>
        <v>#REF!</v>
      </c>
      <c r="L72" s="56" t="e">
        <f>#REF!</f>
        <v>#REF!</v>
      </c>
      <c r="M72" s="56" t="e">
        <f>#REF!</f>
        <v>#REF!</v>
      </c>
      <c r="N72" s="56" t="e">
        <f>#REF!</f>
        <v>#REF!</v>
      </c>
      <c r="O72" s="56" t="e">
        <f>#REF!</f>
        <v>#REF!</v>
      </c>
      <c r="P72" s="46">
        <v>5690596</v>
      </c>
      <c r="Q72" s="56" t="e">
        <f>#REF!</f>
        <v>#REF!</v>
      </c>
      <c r="R72" s="56" t="e">
        <f>#REF!</f>
        <v>#REF!</v>
      </c>
      <c r="S72" s="56" t="e">
        <f>#REF!</f>
        <v>#REF!</v>
      </c>
      <c r="T72" s="56" t="e">
        <f>#REF!</f>
        <v>#REF!</v>
      </c>
      <c r="U72" s="56" t="e">
        <f>#REF!</f>
        <v>#REF!</v>
      </c>
      <c r="V72" s="56" t="e">
        <f>#REF!</f>
        <v>#REF!</v>
      </c>
      <c r="W72" s="56" t="e">
        <f>#REF!</f>
        <v>#REF!</v>
      </c>
      <c r="X72" s="56" t="e">
        <f>#REF!</f>
        <v>#REF!</v>
      </c>
      <c r="Y72" s="56" t="e">
        <f>#REF!</f>
        <v>#REF!</v>
      </c>
      <c r="Z72" s="56" t="e">
        <f>#REF!</f>
        <v>#REF!</v>
      </c>
      <c r="AA72" s="56" t="e">
        <f>#REF!</f>
        <v>#REF!</v>
      </c>
      <c r="AB72" s="56" t="e">
        <f>#REF!</f>
        <v>#REF!</v>
      </c>
      <c r="AC72" s="56" t="e">
        <f>#REF!</f>
        <v>#REF!</v>
      </c>
      <c r="AD72" s="56">
        <f t="shared" si="34"/>
        <v>42.062207110651194</v>
      </c>
      <c r="AE72" s="46">
        <v>10922696</v>
      </c>
      <c r="AF72" s="56">
        <f t="shared" si="35"/>
        <v>80.73542759997044</v>
      </c>
    </row>
    <row r="73" spans="1:32" s="1" customFormat="1" ht="42.75">
      <c r="A73" s="42" t="s">
        <v>143</v>
      </c>
      <c r="B73" s="43">
        <v>907</v>
      </c>
      <c r="C73" s="44" t="s">
        <v>18</v>
      </c>
      <c r="D73" s="44" t="s">
        <v>144</v>
      </c>
      <c r="E73" s="44"/>
      <c r="F73" s="44"/>
      <c r="G73" s="44"/>
      <c r="H73" s="48"/>
      <c r="I73" s="47">
        <f>I74</f>
        <v>2581000</v>
      </c>
      <c r="J73" s="47">
        <f aca="true" t="shared" si="46" ref="J73:AE73">J74</f>
        <v>0</v>
      </c>
      <c r="K73" s="47">
        <f t="shared" si="46"/>
        <v>0</v>
      </c>
      <c r="L73" s="47">
        <f t="shared" si="46"/>
        <v>0</v>
      </c>
      <c r="M73" s="47">
        <f t="shared" si="46"/>
        <v>0</v>
      </c>
      <c r="N73" s="47">
        <f t="shared" si="46"/>
        <v>0</v>
      </c>
      <c r="O73" s="47">
        <f t="shared" si="46"/>
        <v>0</v>
      </c>
      <c r="P73" s="48">
        <f t="shared" si="46"/>
        <v>1597700</v>
      </c>
      <c r="Q73" s="47">
        <f t="shared" si="46"/>
        <v>0</v>
      </c>
      <c r="R73" s="47">
        <f t="shared" si="46"/>
        <v>0</v>
      </c>
      <c r="S73" s="47">
        <f t="shared" si="46"/>
        <v>0</v>
      </c>
      <c r="T73" s="47">
        <f t="shared" si="46"/>
        <v>0</v>
      </c>
      <c r="U73" s="47">
        <f t="shared" si="46"/>
        <v>0</v>
      </c>
      <c r="V73" s="47">
        <f t="shared" si="46"/>
        <v>0</v>
      </c>
      <c r="W73" s="47">
        <f t="shared" si="46"/>
        <v>0</v>
      </c>
      <c r="X73" s="47">
        <f t="shared" si="46"/>
        <v>0</v>
      </c>
      <c r="Y73" s="47">
        <f t="shared" si="46"/>
        <v>0</v>
      </c>
      <c r="Z73" s="47">
        <f t="shared" si="46"/>
        <v>0</v>
      </c>
      <c r="AA73" s="47">
        <f t="shared" si="46"/>
        <v>0</v>
      </c>
      <c r="AB73" s="47">
        <f t="shared" si="46"/>
        <v>0</v>
      </c>
      <c r="AC73" s="47">
        <f t="shared" si="46"/>
        <v>0</v>
      </c>
      <c r="AD73" s="56">
        <f>P73*100/I73</f>
        <v>61.90236342502906</v>
      </c>
      <c r="AE73" s="48">
        <f t="shared" si="46"/>
        <v>1793240</v>
      </c>
      <c r="AF73" s="56">
        <f>AE73*100/I73</f>
        <v>69.47849670670283</v>
      </c>
    </row>
    <row r="74" spans="1:32" s="1" customFormat="1" ht="15">
      <c r="A74" s="54" t="s">
        <v>145</v>
      </c>
      <c r="B74" s="55">
        <v>907</v>
      </c>
      <c r="C74" s="50" t="s">
        <v>18</v>
      </c>
      <c r="D74" s="50" t="s">
        <v>144</v>
      </c>
      <c r="E74" s="45">
        <v>200</v>
      </c>
      <c r="F74" s="50"/>
      <c r="G74" s="50"/>
      <c r="H74" s="46"/>
      <c r="I74" s="56">
        <v>2581000</v>
      </c>
      <c r="J74" s="56"/>
      <c r="K74" s="56"/>
      <c r="L74" s="56"/>
      <c r="M74" s="56"/>
      <c r="N74" s="56"/>
      <c r="O74" s="56"/>
      <c r="P74" s="46">
        <v>1597700</v>
      </c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>
        <f>P74*100/I74</f>
        <v>61.90236342502906</v>
      </c>
      <c r="AE74" s="46">
        <v>1793240</v>
      </c>
      <c r="AF74" s="56">
        <f>AE74*100/I74</f>
        <v>69.47849670670283</v>
      </c>
    </row>
    <row r="75" spans="1:32" s="1" customFormat="1" ht="18" customHeight="1">
      <c r="A75" s="42" t="s">
        <v>130</v>
      </c>
      <c r="B75" s="43">
        <v>907</v>
      </c>
      <c r="C75" s="44" t="s">
        <v>25</v>
      </c>
      <c r="D75" s="44"/>
      <c r="E75" s="44"/>
      <c r="F75" s="44"/>
      <c r="G75" s="64"/>
      <c r="H75" s="46"/>
      <c r="I75" s="47">
        <f aca="true" t="shared" si="47" ref="I75:AC75">I77+I79</f>
        <v>13025900</v>
      </c>
      <c r="J75" s="47" t="e">
        <f t="shared" si="47"/>
        <v>#REF!</v>
      </c>
      <c r="K75" s="47" t="e">
        <f t="shared" si="47"/>
        <v>#REF!</v>
      </c>
      <c r="L75" s="47" t="e">
        <f t="shared" si="47"/>
        <v>#REF!</v>
      </c>
      <c r="M75" s="47" t="e">
        <f t="shared" si="47"/>
        <v>#REF!</v>
      </c>
      <c r="N75" s="47" t="e">
        <f t="shared" si="47"/>
        <v>#REF!</v>
      </c>
      <c r="O75" s="47" t="e">
        <f t="shared" si="47"/>
        <v>#REF!</v>
      </c>
      <c r="P75" s="48">
        <f t="shared" si="47"/>
        <v>8408424</v>
      </c>
      <c r="Q75" s="47" t="e">
        <f t="shared" si="47"/>
        <v>#REF!</v>
      </c>
      <c r="R75" s="47" t="e">
        <f t="shared" si="47"/>
        <v>#REF!</v>
      </c>
      <c r="S75" s="47" t="e">
        <f t="shared" si="47"/>
        <v>#REF!</v>
      </c>
      <c r="T75" s="47" t="e">
        <f t="shared" si="47"/>
        <v>#REF!</v>
      </c>
      <c r="U75" s="47" t="e">
        <f t="shared" si="47"/>
        <v>#REF!</v>
      </c>
      <c r="V75" s="47" t="e">
        <f t="shared" si="47"/>
        <v>#REF!</v>
      </c>
      <c r="W75" s="47" t="e">
        <f t="shared" si="47"/>
        <v>#REF!</v>
      </c>
      <c r="X75" s="47" t="e">
        <f t="shared" si="47"/>
        <v>#REF!</v>
      </c>
      <c r="Y75" s="47" t="e">
        <f t="shared" si="47"/>
        <v>#REF!</v>
      </c>
      <c r="Z75" s="47" t="e">
        <f t="shared" si="47"/>
        <v>#REF!</v>
      </c>
      <c r="AA75" s="47" t="e">
        <f t="shared" si="47"/>
        <v>#REF!</v>
      </c>
      <c r="AB75" s="47" t="e">
        <f t="shared" si="47"/>
        <v>#REF!</v>
      </c>
      <c r="AC75" s="47" t="e">
        <f t="shared" si="47"/>
        <v>#REF!</v>
      </c>
      <c r="AD75" s="47">
        <f aca="true" t="shared" si="48" ref="AD75:AD83">P75*100/I75</f>
        <v>64.55157800996476</v>
      </c>
      <c r="AE75" s="48">
        <f>AE77+AE79</f>
        <v>12667728.59</v>
      </c>
      <c r="AF75" s="47">
        <f aca="true" t="shared" si="49" ref="AF75:AF83">AE75*100/I75</f>
        <v>97.25031352919952</v>
      </c>
    </row>
    <row r="76" spans="1:32" s="5" customFormat="1" ht="17.25" customHeight="1">
      <c r="A76" s="42" t="s">
        <v>147</v>
      </c>
      <c r="B76" s="43">
        <v>907</v>
      </c>
      <c r="C76" s="44" t="s">
        <v>146</v>
      </c>
      <c r="D76" s="44"/>
      <c r="E76" s="44"/>
      <c r="F76" s="44"/>
      <c r="G76" s="60"/>
      <c r="H76" s="48"/>
      <c r="I76" s="47">
        <f>I77</f>
        <v>961100</v>
      </c>
      <c r="J76" s="47" t="e">
        <f aca="true" t="shared" si="50" ref="J76:AE77">J77</f>
        <v>#REF!</v>
      </c>
      <c r="K76" s="47" t="e">
        <f t="shared" si="50"/>
        <v>#REF!</v>
      </c>
      <c r="L76" s="47" t="e">
        <f t="shared" si="50"/>
        <v>#REF!</v>
      </c>
      <c r="M76" s="47" t="e">
        <f t="shared" si="50"/>
        <v>#REF!</v>
      </c>
      <c r="N76" s="47" t="e">
        <f t="shared" si="50"/>
        <v>#REF!</v>
      </c>
      <c r="O76" s="47" t="e">
        <f t="shared" si="50"/>
        <v>#REF!</v>
      </c>
      <c r="P76" s="48">
        <f t="shared" si="50"/>
        <v>372215.83</v>
      </c>
      <c r="Q76" s="47" t="e">
        <f t="shared" si="50"/>
        <v>#REF!</v>
      </c>
      <c r="R76" s="47" t="e">
        <f t="shared" si="50"/>
        <v>#REF!</v>
      </c>
      <c r="S76" s="47" t="e">
        <f t="shared" si="50"/>
        <v>#REF!</v>
      </c>
      <c r="T76" s="47" t="e">
        <f t="shared" si="50"/>
        <v>#REF!</v>
      </c>
      <c r="U76" s="47" t="e">
        <f t="shared" si="50"/>
        <v>#REF!</v>
      </c>
      <c r="V76" s="47" t="e">
        <f t="shared" si="50"/>
        <v>#REF!</v>
      </c>
      <c r="W76" s="47" t="e">
        <f t="shared" si="50"/>
        <v>#REF!</v>
      </c>
      <c r="X76" s="47" t="e">
        <f t="shared" si="50"/>
        <v>#REF!</v>
      </c>
      <c r="Y76" s="47" t="e">
        <f t="shared" si="50"/>
        <v>#REF!</v>
      </c>
      <c r="Z76" s="47" t="e">
        <f t="shared" si="50"/>
        <v>#REF!</v>
      </c>
      <c r="AA76" s="47" t="e">
        <f t="shared" si="50"/>
        <v>#REF!</v>
      </c>
      <c r="AB76" s="47" t="e">
        <f t="shared" si="50"/>
        <v>#REF!</v>
      </c>
      <c r="AC76" s="47" t="e">
        <f t="shared" si="50"/>
        <v>#REF!</v>
      </c>
      <c r="AD76" s="47">
        <f t="shared" si="48"/>
        <v>38.72810633648944</v>
      </c>
      <c r="AE76" s="48">
        <f t="shared" si="50"/>
        <v>602928.59</v>
      </c>
      <c r="AF76" s="47">
        <f t="shared" si="49"/>
        <v>62.73317968993861</v>
      </c>
    </row>
    <row r="77" spans="1:32" s="5" customFormat="1" ht="156.75">
      <c r="A77" s="42" t="s">
        <v>110</v>
      </c>
      <c r="B77" s="43">
        <v>907</v>
      </c>
      <c r="C77" s="44" t="s">
        <v>146</v>
      </c>
      <c r="D77" s="44" t="s">
        <v>111</v>
      </c>
      <c r="E77" s="44"/>
      <c r="F77" s="44"/>
      <c r="G77" s="57"/>
      <c r="H77" s="48"/>
      <c r="I77" s="47">
        <f>I78</f>
        <v>961100</v>
      </c>
      <c r="J77" s="47" t="e">
        <f t="shared" si="50"/>
        <v>#REF!</v>
      </c>
      <c r="K77" s="47" t="e">
        <f t="shared" si="50"/>
        <v>#REF!</v>
      </c>
      <c r="L77" s="47" t="e">
        <f t="shared" si="50"/>
        <v>#REF!</v>
      </c>
      <c r="M77" s="47" t="e">
        <f t="shared" si="50"/>
        <v>#REF!</v>
      </c>
      <c r="N77" s="47" t="e">
        <f t="shared" si="50"/>
        <v>#REF!</v>
      </c>
      <c r="O77" s="47" t="e">
        <f t="shared" si="50"/>
        <v>#REF!</v>
      </c>
      <c r="P77" s="48">
        <f t="shared" si="50"/>
        <v>372215.83</v>
      </c>
      <c r="Q77" s="47" t="e">
        <f t="shared" si="50"/>
        <v>#REF!</v>
      </c>
      <c r="R77" s="47" t="e">
        <f t="shared" si="50"/>
        <v>#REF!</v>
      </c>
      <c r="S77" s="47" t="e">
        <f t="shared" si="50"/>
        <v>#REF!</v>
      </c>
      <c r="T77" s="47" t="e">
        <f t="shared" si="50"/>
        <v>#REF!</v>
      </c>
      <c r="U77" s="47" t="e">
        <f t="shared" si="50"/>
        <v>#REF!</v>
      </c>
      <c r="V77" s="47" t="e">
        <f t="shared" si="50"/>
        <v>#REF!</v>
      </c>
      <c r="W77" s="47" t="e">
        <f t="shared" si="50"/>
        <v>#REF!</v>
      </c>
      <c r="X77" s="47" t="e">
        <f t="shared" si="50"/>
        <v>#REF!</v>
      </c>
      <c r="Y77" s="47" t="e">
        <f t="shared" si="50"/>
        <v>#REF!</v>
      </c>
      <c r="Z77" s="47" t="e">
        <f t="shared" si="50"/>
        <v>#REF!</v>
      </c>
      <c r="AA77" s="47" t="e">
        <f t="shared" si="50"/>
        <v>#REF!</v>
      </c>
      <c r="AB77" s="47" t="e">
        <f t="shared" si="50"/>
        <v>#REF!</v>
      </c>
      <c r="AC77" s="47" t="e">
        <f t="shared" si="50"/>
        <v>#REF!</v>
      </c>
      <c r="AD77" s="47">
        <f t="shared" si="48"/>
        <v>38.72810633648944</v>
      </c>
      <c r="AE77" s="48">
        <f t="shared" si="50"/>
        <v>602928.59</v>
      </c>
      <c r="AF77" s="47">
        <f t="shared" si="49"/>
        <v>62.73317968993861</v>
      </c>
    </row>
    <row r="78" spans="1:32" s="1" customFormat="1" ht="15">
      <c r="A78" s="54" t="s">
        <v>55</v>
      </c>
      <c r="B78" s="55">
        <v>907</v>
      </c>
      <c r="C78" s="50" t="s">
        <v>146</v>
      </c>
      <c r="D78" s="50" t="s">
        <v>111</v>
      </c>
      <c r="E78" s="50" t="s">
        <v>9</v>
      </c>
      <c r="F78" s="50"/>
      <c r="G78" s="50"/>
      <c r="H78" s="46"/>
      <c r="I78" s="56">
        <v>961100</v>
      </c>
      <c r="J78" s="56" t="e">
        <f>#REF!</f>
        <v>#REF!</v>
      </c>
      <c r="K78" s="56" t="e">
        <f>#REF!</f>
        <v>#REF!</v>
      </c>
      <c r="L78" s="56" t="e">
        <f>#REF!</f>
        <v>#REF!</v>
      </c>
      <c r="M78" s="56" t="e">
        <f>#REF!</f>
        <v>#REF!</v>
      </c>
      <c r="N78" s="56" t="e">
        <f>#REF!</f>
        <v>#REF!</v>
      </c>
      <c r="O78" s="56" t="e">
        <f>#REF!</f>
        <v>#REF!</v>
      </c>
      <c r="P78" s="46">
        <v>372215.83</v>
      </c>
      <c r="Q78" s="56" t="e">
        <f>#REF!</f>
        <v>#REF!</v>
      </c>
      <c r="R78" s="56" t="e">
        <f>#REF!</f>
        <v>#REF!</v>
      </c>
      <c r="S78" s="56" t="e">
        <f>#REF!</f>
        <v>#REF!</v>
      </c>
      <c r="T78" s="56" t="e">
        <f>#REF!</f>
        <v>#REF!</v>
      </c>
      <c r="U78" s="56" t="e">
        <f>#REF!</f>
        <v>#REF!</v>
      </c>
      <c r="V78" s="56" t="e">
        <f>#REF!</f>
        <v>#REF!</v>
      </c>
      <c r="W78" s="56" t="e">
        <f>#REF!</f>
        <v>#REF!</v>
      </c>
      <c r="X78" s="56" t="e">
        <f>#REF!</f>
        <v>#REF!</v>
      </c>
      <c r="Y78" s="56" t="e">
        <f>#REF!</f>
        <v>#REF!</v>
      </c>
      <c r="Z78" s="56" t="e">
        <f>#REF!</f>
        <v>#REF!</v>
      </c>
      <c r="AA78" s="56" t="e">
        <f>#REF!</f>
        <v>#REF!</v>
      </c>
      <c r="AB78" s="56" t="e">
        <f>#REF!</f>
        <v>#REF!</v>
      </c>
      <c r="AC78" s="56" t="e">
        <f>#REF!</f>
        <v>#REF!</v>
      </c>
      <c r="AD78" s="56">
        <f t="shared" si="48"/>
        <v>38.72810633648944</v>
      </c>
      <c r="AE78" s="46">
        <v>602928.59</v>
      </c>
      <c r="AF78" s="56">
        <f t="shared" si="49"/>
        <v>62.73317968993861</v>
      </c>
    </row>
    <row r="79" spans="1:32" s="1" customFormat="1" ht="17.25" customHeight="1">
      <c r="A79" s="42" t="s">
        <v>19</v>
      </c>
      <c r="B79" s="43">
        <v>907</v>
      </c>
      <c r="C79" s="44" t="s">
        <v>26</v>
      </c>
      <c r="D79" s="45"/>
      <c r="E79" s="45"/>
      <c r="F79" s="45"/>
      <c r="G79" s="45"/>
      <c r="H79" s="46"/>
      <c r="I79" s="47">
        <f aca="true" t="shared" si="51" ref="I79:AC79">I80+I82</f>
        <v>12064800</v>
      </c>
      <c r="J79" s="47" t="e">
        <f t="shared" si="51"/>
        <v>#REF!</v>
      </c>
      <c r="K79" s="47" t="e">
        <f t="shared" si="51"/>
        <v>#REF!</v>
      </c>
      <c r="L79" s="47" t="e">
        <f t="shared" si="51"/>
        <v>#REF!</v>
      </c>
      <c r="M79" s="47" t="e">
        <f t="shared" si="51"/>
        <v>#REF!</v>
      </c>
      <c r="N79" s="47" t="e">
        <f t="shared" si="51"/>
        <v>#REF!</v>
      </c>
      <c r="O79" s="47" t="e">
        <f t="shared" si="51"/>
        <v>#REF!</v>
      </c>
      <c r="P79" s="48">
        <f t="shared" si="51"/>
        <v>8036208.17</v>
      </c>
      <c r="Q79" s="47" t="e">
        <f t="shared" si="51"/>
        <v>#REF!</v>
      </c>
      <c r="R79" s="47" t="e">
        <f t="shared" si="51"/>
        <v>#REF!</v>
      </c>
      <c r="S79" s="47" t="e">
        <f t="shared" si="51"/>
        <v>#REF!</v>
      </c>
      <c r="T79" s="47" t="e">
        <f t="shared" si="51"/>
        <v>#REF!</v>
      </c>
      <c r="U79" s="47" t="e">
        <f t="shared" si="51"/>
        <v>#REF!</v>
      </c>
      <c r="V79" s="47" t="e">
        <f t="shared" si="51"/>
        <v>#REF!</v>
      </c>
      <c r="W79" s="47" t="e">
        <f t="shared" si="51"/>
        <v>#REF!</v>
      </c>
      <c r="X79" s="47" t="e">
        <f t="shared" si="51"/>
        <v>#REF!</v>
      </c>
      <c r="Y79" s="47" t="e">
        <f t="shared" si="51"/>
        <v>#REF!</v>
      </c>
      <c r="Z79" s="47" t="e">
        <f t="shared" si="51"/>
        <v>#REF!</v>
      </c>
      <c r="AA79" s="47" t="e">
        <f t="shared" si="51"/>
        <v>#REF!</v>
      </c>
      <c r="AB79" s="47" t="e">
        <f t="shared" si="51"/>
        <v>#REF!</v>
      </c>
      <c r="AC79" s="47" t="e">
        <f t="shared" si="51"/>
        <v>#REF!</v>
      </c>
      <c r="AD79" s="47">
        <f t="shared" si="48"/>
        <v>66.60871435912738</v>
      </c>
      <c r="AE79" s="48">
        <f>AE80+AE82</f>
        <v>12064800</v>
      </c>
      <c r="AF79" s="47">
        <f t="shared" si="49"/>
        <v>100</v>
      </c>
    </row>
    <row r="80" spans="1:32" s="5" customFormat="1" ht="57">
      <c r="A80" s="51" t="s">
        <v>57</v>
      </c>
      <c r="B80" s="43">
        <v>907</v>
      </c>
      <c r="C80" s="44" t="s">
        <v>26</v>
      </c>
      <c r="D80" s="44" t="s">
        <v>112</v>
      </c>
      <c r="E80" s="44"/>
      <c r="F80" s="52"/>
      <c r="G80" s="52"/>
      <c r="H80" s="48"/>
      <c r="I80" s="47">
        <f>I81</f>
        <v>7726400</v>
      </c>
      <c r="J80" s="47" t="e">
        <f aca="true" t="shared" si="52" ref="J80:AE80">J81</f>
        <v>#REF!</v>
      </c>
      <c r="K80" s="47" t="e">
        <f t="shared" si="52"/>
        <v>#REF!</v>
      </c>
      <c r="L80" s="47" t="e">
        <f t="shared" si="52"/>
        <v>#REF!</v>
      </c>
      <c r="M80" s="47" t="e">
        <f t="shared" si="52"/>
        <v>#REF!</v>
      </c>
      <c r="N80" s="47" t="e">
        <f t="shared" si="52"/>
        <v>#REF!</v>
      </c>
      <c r="O80" s="47" t="e">
        <f t="shared" si="52"/>
        <v>#REF!</v>
      </c>
      <c r="P80" s="48">
        <f t="shared" si="52"/>
        <v>5298488</v>
      </c>
      <c r="Q80" s="47" t="e">
        <f t="shared" si="52"/>
        <v>#REF!</v>
      </c>
      <c r="R80" s="47" t="e">
        <f t="shared" si="52"/>
        <v>#REF!</v>
      </c>
      <c r="S80" s="47" t="e">
        <f t="shared" si="52"/>
        <v>#REF!</v>
      </c>
      <c r="T80" s="47" t="e">
        <f t="shared" si="52"/>
        <v>#REF!</v>
      </c>
      <c r="U80" s="47" t="e">
        <f t="shared" si="52"/>
        <v>#REF!</v>
      </c>
      <c r="V80" s="47" t="e">
        <f t="shared" si="52"/>
        <v>#REF!</v>
      </c>
      <c r="W80" s="47" t="e">
        <f t="shared" si="52"/>
        <v>#REF!</v>
      </c>
      <c r="X80" s="47" t="e">
        <f t="shared" si="52"/>
        <v>#REF!</v>
      </c>
      <c r="Y80" s="47" t="e">
        <f t="shared" si="52"/>
        <v>#REF!</v>
      </c>
      <c r="Z80" s="47" t="e">
        <f t="shared" si="52"/>
        <v>#REF!</v>
      </c>
      <c r="AA80" s="47" t="e">
        <f t="shared" si="52"/>
        <v>#REF!</v>
      </c>
      <c r="AB80" s="47" t="e">
        <f t="shared" si="52"/>
        <v>#REF!</v>
      </c>
      <c r="AC80" s="47" t="e">
        <f t="shared" si="52"/>
        <v>#REF!</v>
      </c>
      <c r="AD80" s="47">
        <f t="shared" si="48"/>
        <v>68.57641333609443</v>
      </c>
      <c r="AE80" s="48">
        <f t="shared" si="52"/>
        <v>7726400</v>
      </c>
      <c r="AF80" s="47">
        <f t="shared" si="49"/>
        <v>100</v>
      </c>
    </row>
    <row r="81" spans="1:32" s="1" customFormat="1" ht="15">
      <c r="A81" s="54" t="s">
        <v>55</v>
      </c>
      <c r="B81" s="55">
        <v>907</v>
      </c>
      <c r="C81" s="50" t="s">
        <v>26</v>
      </c>
      <c r="D81" s="50" t="s">
        <v>112</v>
      </c>
      <c r="E81" s="50" t="s">
        <v>9</v>
      </c>
      <c r="F81" s="45"/>
      <c r="G81" s="45"/>
      <c r="H81" s="46"/>
      <c r="I81" s="56">
        <v>7726400</v>
      </c>
      <c r="J81" s="56" t="e">
        <f>#REF!</f>
        <v>#REF!</v>
      </c>
      <c r="K81" s="56" t="e">
        <f>#REF!</f>
        <v>#REF!</v>
      </c>
      <c r="L81" s="56" t="e">
        <f>#REF!</f>
        <v>#REF!</v>
      </c>
      <c r="M81" s="56" t="e">
        <f>#REF!</f>
        <v>#REF!</v>
      </c>
      <c r="N81" s="56" t="e">
        <f>#REF!</f>
        <v>#REF!</v>
      </c>
      <c r="O81" s="56" t="e">
        <f>#REF!</f>
        <v>#REF!</v>
      </c>
      <c r="P81" s="46">
        <v>5298488</v>
      </c>
      <c r="Q81" s="56" t="e">
        <f>#REF!</f>
        <v>#REF!</v>
      </c>
      <c r="R81" s="56" t="e">
        <f>#REF!</f>
        <v>#REF!</v>
      </c>
      <c r="S81" s="56" t="e">
        <f>#REF!</f>
        <v>#REF!</v>
      </c>
      <c r="T81" s="56" t="e">
        <f>#REF!</f>
        <v>#REF!</v>
      </c>
      <c r="U81" s="56" t="e">
        <f>#REF!</f>
        <v>#REF!</v>
      </c>
      <c r="V81" s="56" t="e">
        <f>#REF!</f>
        <v>#REF!</v>
      </c>
      <c r="W81" s="56" t="e">
        <f>#REF!</f>
        <v>#REF!</v>
      </c>
      <c r="X81" s="56" t="e">
        <f>#REF!</f>
        <v>#REF!</v>
      </c>
      <c r="Y81" s="56" t="e">
        <f>#REF!</f>
        <v>#REF!</v>
      </c>
      <c r="Z81" s="56" t="e">
        <f>#REF!</f>
        <v>#REF!</v>
      </c>
      <c r="AA81" s="56" t="e">
        <f>#REF!</f>
        <v>#REF!</v>
      </c>
      <c r="AB81" s="56" t="e">
        <f>#REF!</f>
        <v>#REF!</v>
      </c>
      <c r="AC81" s="56" t="e">
        <f>#REF!</f>
        <v>#REF!</v>
      </c>
      <c r="AD81" s="56">
        <f t="shared" si="48"/>
        <v>68.57641333609443</v>
      </c>
      <c r="AE81" s="46">
        <v>7726400</v>
      </c>
      <c r="AF81" s="56">
        <f t="shared" si="49"/>
        <v>100</v>
      </c>
    </row>
    <row r="82" spans="1:32" s="5" customFormat="1" ht="57">
      <c r="A82" s="51" t="s">
        <v>58</v>
      </c>
      <c r="B82" s="43">
        <v>907</v>
      </c>
      <c r="C82" s="44" t="s">
        <v>26</v>
      </c>
      <c r="D82" s="44" t="s">
        <v>113</v>
      </c>
      <c r="E82" s="44"/>
      <c r="F82" s="52"/>
      <c r="G82" s="52"/>
      <c r="H82" s="48"/>
      <c r="I82" s="47">
        <f>I83</f>
        <v>4338400</v>
      </c>
      <c r="J82" s="47" t="e">
        <f aca="true" t="shared" si="53" ref="J82:AE82">J83</f>
        <v>#REF!</v>
      </c>
      <c r="K82" s="47" t="e">
        <f t="shared" si="53"/>
        <v>#REF!</v>
      </c>
      <c r="L82" s="47" t="e">
        <f t="shared" si="53"/>
        <v>#REF!</v>
      </c>
      <c r="M82" s="47" t="e">
        <f t="shared" si="53"/>
        <v>#REF!</v>
      </c>
      <c r="N82" s="47" t="e">
        <f t="shared" si="53"/>
        <v>#REF!</v>
      </c>
      <c r="O82" s="47" t="e">
        <f t="shared" si="53"/>
        <v>#REF!</v>
      </c>
      <c r="P82" s="48">
        <f t="shared" si="53"/>
        <v>2737720.17</v>
      </c>
      <c r="Q82" s="47" t="e">
        <f t="shared" si="53"/>
        <v>#REF!</v>
      </c>
      <c r="R82" s="47" t="e">
        <f t="shared" si="53"/>
        <v>#REF!</v>
      </c>
      <c r="S82" s="47" t="e">
        <f t="shared" si="53"/>
        <v>#REF!</v>
      </c>
      <c r="T82" s="47" t="e">
        <f t="shared" si="53"/>
        <v>#REF!</v>
      </c>
      <c r="U82" s="47" t="e">
        <f t="shared" si="53"/>
        <v>#REF!</v>
      </c>
      <c r="V82" s="47" t="e">
        <f t="shared" si="53"/>
        <v>#REF!</v>
      </c>
      <c r="W82" s="47" t="e">
        <f t="shared" si="53"/>
        <v>#REF!</v>
      </c>
      <c r="X82" s="47" t="e">
        <f t="shared" si="53"/>
        <v>#REF!</v>
      </c>
      <c r="Y82" s="47" t="e">
        <f t="shared" si="53"/>
        <v>#REF!</v>
      </c>
      <c r="Z82" s="47" t="e">
        <f t="shared" si="53"/>
        <v>#REF!</v>
      </c>
      <c r="AA82" s="47" t="e">
        <f t="shared" si="53"/>
        <v>#REF!</v>
      </c>
      <c r="AB82" s="47" t="e">
        <f t="shared" si="53"/>
        <v>#REF!</v>
      </c>
      <c r="AC82" s="47" t="e">
        <f t="shared" si="53"/>
        <v>#REF!</v>
      </c>
      <c r="AD82" s="47">
        <f t="shared" si="48"/>
        <v>63.10437419325097</v>
      </c>
      <c r="AE82" s="48">
        <f t="shared" si="53"/>
        <v>4338400</v>
      </c>
      <c r="AF82" s="47">
        <f t="shared" si="49"/>
        <v>100</v>
      </c>
    </row>
    <row r="83" spans="1:32" s="1" customFormat="1" ht="15">
      <c r="A83" s="54" t="s">
        <v>55</v>
      </c>
      <c r="B83" s="55">
        <v>907</v>
      </c>
      <c r="C83" s="50" t="s">
        <v>26</v>
      </c>
      <c r="D83" s="50" t="s">
        <v>113</v>
      </c>
      <c r="E83" s="50" t="s">
        <v>9</v>
      </c>
      <c r="F83" s="45"/>
      <c r="G83" s="45"/>
      <c r="H83" s="46"/>
      <c r="I83" s="56">
        <v>4338400</v>
      </c>
      <c r="J83" s="56" t="e">
        <f>#REF!</f>
        <v>#REF!</v>
      </c>
      <c r="K83" s="56" t="e">
        <f>#REF!</f>
        <v>#REF!</v>
      </c>
      <c r="L83" s="56" t="e">
        <f>#REF!</f>
        <v>#REF!</v>
      </c>
      <c r="M83" s="56" t="e">
        <f>#REF!</f>
        <v>#REF!</v>
      </c>
      <c r="N83" s="56" t="e">
        <f>#REF!</f>
        <v>#REF!</v>
      </c>
      <c r="O83" s="56" t="e">
        <f>#REF!</f>
        <v>#REF!</v>
      </c>
      <c r="P83" s="46">
        <v>2737720.17</v>
      </c>
      <c r="Q83" s="56" t="e">
        <f>#REF!</f>
        <v>#REF!</v>
      </c>
      <c r="R83" s="56" t="e">
        <f>#REF!</f>
        <v>#REF!</v>
      </c>
      <c r="S83" s="56" t="e">
        <f>#REF!</f>
        <v>#REF!</v>
      </c>
      <c r="T83" s="56" t="e">
        <f>#REF!</f>
        <v>#REF!</v>
      </c>
      <c r="U83" s="56" t="e">
        <f>#REF!</f>
        <v>#REF!</v>
      </c>
      <c r="V83" s="56" t="e">
        <f>#REF!</f>
        <v>#REF!</v>
      </c>
      <c r="W83" s="56" t="e">
        <f>#REF!</f>
        <v>#REF!</v>
      </c>
      <c r="X83" s="56" t="e">
        <f>#REF!</f>
        <v>#REF!</v>
      </c>
      <c r="Y83" s="56" t="e">
        <f>#REF!</f>
        <v>#REF!</v>
      </c>
      <c r="Z83" s="56" t="e">
        <f>#REF!</f>
        <v>#REF!</v>
      </c>
      <c r="AA83" s="56" t="e">
        <f>#REF!</f>
        <v>#REF!</v>
      </c>
      <c r="AB83" s="56" t="e">
        <f>#REF!</f>
        <v>#REF!</v>
      </c>
      <c r="AC83" s="56" t="e">
        <f>#REF!</f>
        <v>#REF!</v>
      </c>
      <c r="AD83" s="56">
        <f t="shared" si="48"/>
        <v>63.10437419325097</v>
      </c>
      <c r="AE83" s="46">
        <v>4338400</v>
      </c>
      <c r="AF83" s="56">
        <f t="shared" si="49"/>
        <v>100</v>
      </c>
    </row>
    <row r="84" spans="1:32" s="1" customFormat="1" ht="19.5" customHeight="1">
      <c r="A84" s="42" t="s">
        <v>131</v>
      </c>
      <c r="B84" s="43">
        <v>907</v>
      </c>
      <c r="C84" s="44" t="s">
        <v>27</v>
      </c>
      <c r="D84" s="50"/>
      <c r="E84" s="50"/>
      <c r="F84" s="45"/>
      <c r="G84" s="50"/>
      <c r="H84" s="46"/>
      <c r="I84" s="47">
        <f>I86</f>
        <v>960000</v>
      </c>
      <c r="J84" s="47" t="e">
        <f aca="true" t="shared" si="54" ref="J84:AE84">J86</f>
        <v>#REF!</v>
      </c>
      <c r="K84" s="47" t="e">
        <f t="shared" si="54"/>
        <v>#REF!</v>
      </c>
      <c r="L84" s="47" t="e">
        <f t="shared" si="54"/>
        <v>#REF!</v>
      </c>
      <c r="M84" s="47" t="e">
        <f t="shared" si="54"/>
        <v>#REF!</v>
      </c>
      <c r="N84" s="47" t="e">
        <f t="shared" si="54"/>
        <v>#REF!</v>
      </c>
      <c r="O84" s="47" t="e">
        <f t="shared" si="54"/>
        <v>#REF!</v>
      </c>
      <c r="P84" s="48">
        <f t="shared" si="54"/>
        <v>218400</v>
      </c>
      <c r="Q84" s="47" t="e">
        <f t="shared" si="54"/>
        <v>#REF!</v>
      </c>
      <c r="R84" s="47" t="e">
        <f t="shared" si="54"/>
        <v>#REF!</v>
      </c>
      <c r="S84" s="47" t="e">
        <f t="shared" si="54"/>
        <v>#REF!</v>
      </c>
      <c r="T84" s="47" t="e">
        <f t="shared" si="54"/>
        <v>#REF!</v>
      </c>
      <c r="U84" s="47" t="e">
        <f t="shared" si="54"/>
        <v>#REF!</v>
      </c>
      <c r="V84" s="47" t="e">
        <f t="shared" si="54"/>
        <v>#REF!</v>
      </c>
      <c r="W84" s="47" t="e">
        <f t="shared" si="54"/>
        <v>#REF!</v>
      </c>
      <c r="X84" s="47" t="e">
        <f t="shared" si="54"/>
        <v>#REF!</v>
      </c>
      <c r="Y84" s="47" t="e">
        <f t="shared" si="54"/>
        <v>#REF!</v>
      </c>
      <c r="Z84" s="47" t="e">
        <f t="shared" si="54"/>
        <v>#REF!</v>
      </c>
      <c r="AA84" s="47" t="e">
        <f t="shared" si="54"/>
        <v>#REF!</v>
      </c>
      <c r="AB84" s="47" t="e">
        <f t="shared" si="54"/>
        <v>#REF!</v>
      </c>
      <c r="AC84" s="47" t="e">
        <f t="shared" si="54"/>
        <v>#REF!</v>
      </c>
      <c r="AD84" s="47">
        <f aca="true" t="shared" si="55" ref="AD84:AD108">P84*100/I84</f>
        <v>22.75</v>
      </c>
      <c r="AE84" s="48">
        <f t="shared" si="54"/>
        <v>898000</v>
      </c>
      <c r="AF84" s="47">
        <f aca="true" t="shared" si="56" ref="AF84:AF108">AE84*100/I84</f>
        <v>93.54166666666667</v>
      </c>
    </row>
    <row r="85" spans="1:32" s="1" customFormat="1" ht="17.25" customHeight="1">
      <c r="A85" s="42" t="s">
        <v>21</v>
      </c>
      <c r="B85" s="43">
        <v>907</v>
      </c>
      <c r="C85" s="44" t="s">
        <v>28</v>
      </c>
      <c r="D85" s="45"/>
      <c r="E85" s="45"/>
      <c r="F85" s="45"/>
      <c r="G85" s="45"/>
      <c r="H85" s="46"/>
      <c r="I85" s="47">
        <f>I86</f>
        <v>960000</v>
      </c>
      <c r="J85" s="47" t="e">
        <f aca="true" t="shared" si="57" ref="J85:AE86">J86</f>
        <v>#REF!</v>
      </c>
      <c r="K85" s="47" t="e">
        <f t="shared" si="57"/>
        <v>#REF!</v>
      </c>
      <c r="L85" s="47" t="e">
        <f t="shared" si="57"/>
        <v>#REF!</v>
      </c>
      <c r="M85" s="47" t="e">
        <f t="shared" si="57"/>
        <v>#REF!</v>
      </c>
      <c r="N85" s="47" t="e">
        <f t="shared" si="57"/>
        <v>#REF!</v>
      </c>
      <c r="O85" s="47" t="e">
        <f t="shared" si="57"/>
        <v>#REF!</v>
      </c>
      <c r="P85" s="48">
        <f t="shared" si="57"/>
        <v>218400</v>
      </c>
      <c r="Q85" s="47" t="e">
        <f t="shared" si="57"/>
        <v>#REF!</v>
      </c>
      <c r="R85" s="47" t="e">
        <f t="shared" si="57"/>
        <v>#REF!</v>
      </c>
      <c r="S85" s="47" t="e">
        <f t="shared" si="57"/>
        <v>#REF!</v>
      </c>
      <c r="T85" s="47" t="e">
        <f t="shared" si="57"/>
        <v>#REF!</v>
      </c>
      <c r="U85" s="47" t="e">
        <f t="shared" si="57"/>
        <v>#REF!</v>
      </c>
      <c r="V85" s="47" t="e">
        <f t="shared" si="57"/>
        <v>#REF!</v>
      </c>
      <c r="W85" s="47" t="e">
        <f t="shared" si="57"/>
        <v>#REF!</v>
      </c>
      <c r="X85" s="47" t="e">
        <f t="shared" si="57"/>
        <v>#REF!</v>
      </c>
      <c r="Y85" s="47" t="e">
        <f t="shared" si="57"/>
        <v>#REF!</v>
      </c>
      <c r="Z85" s="47" t="e">
        <f t="shared" si="57"/>
        <v>#REF!</v>
      </c>
      <c r="AA85" s="47" t="e">
        <f t="shared" si="57"/>
        <v>#REF!</v>
      </c>
      <c r="AB85" s="47" t="e">
        <f t="shared" si="57"/>
        <v>#REF!</v>
      </c>
      <c r="AC85" s="47" t="e">
        <f t="shared" si="57"/>
        <v>#REF!</v>
      </c>
      <c r="AD85" s="47">
        <f t="shared" si="55"/>
        <v>22.75</v>
      </c>
      <c r="AE85" s="48">
        <f t="shared" si="57"/>
        <v>898000</v>
      </c>
      <c r="AF85" s="47">
        <f t="shared" si="56"/>
        <v>93.54166666666667</v>
      </c>
    </row>
    <row r="86" spans="1:32" s="5" customFormat="1" ht="99.75">
      <c r="A86" s="51" t="s">
        <v>59</v>
      </c>
      <c r="B86" s="43">
        <v>907</v>
      </c>
      <c r="C86" s="44" t="s">
        <v>28</v>
      </c>
      <c r="D86" s="52">
        <v>9920000020</v>
      </c>
      <c r="E86" s="52"/>
      <c r="F86" s="52"/>
      <c r="G86" s="52"/>
      <c r="H86" s="48"/>
      <c r="I86" s="47">
        <f>I87</f>
        <v>960000</v>
      </c>
      <c r="J86" s="47" t="e">
        <f t="shared" si="57"/>
        <v>#REF!</v>
      </c>
      <c r="K86" s="47" t="e">
        <f t="shared" si="57"/>
        <v>#REF!</v>
      </c>
      <c r="L86" s="47" t="e">
        <f t="shared" si="57"/>
        <v>#REF!</v>
      </c>
      <c r="M86" s="47" t="e">
        <f t="shared" si="57"/>
        <v>#REF!</v>
      </c>
      <c r="N86" s="47" t="e">
        <f t="shared" si="57"/>
        <v>#REF!</v>
      </c>
      <c r="O86" s="47" t="e">
        <f t="shared" si="57"/>
        <v>#REF!</v>
      </c>
      <c r="P86" s="48">
        <f t="shared" si="57"/>
        <v>218400</v>
      </c>
      <c r="Q86" s="47" t="e">
        <f t="shared" si="57"/>
        <v>#REF!</v>
      </c>
      <c r="R86" s="47" t="e">
        <f t="shared" si="57"/>
        <v>#REF!</v>
      </c>
      <c r="S86" s="47" t="e">
        <f t="shared" si="57"/>
        <v>#REF!</v>
      </c>
      <c r="T86" s="47" t="e">
        <f t="shared" si="57"/>
        <v>#REF!</v>
      </c>
      <c r="U86" s="47" t="e">
        <f t="shared" si="57"/>
        <v>#REF!</v>
      </c>
      <c r="V86" s="47" t="e">
        <f t="shared" si="57"/>
        <v>#REF!</v>
      </c>
      <c r="W86" s="47" t="e">
        <f t="shared" si="57"/>
        <v>#REF!</v>
      </c>
      <c r="X86" s="47" t="e">
        <f t="shared" si="57"/>
        <v>#REF!</v>
      </c>
      <c r="Y86" s="47" t="e">
        <f t="shared" si="57"/>
        <v>#REF!</v>
      </c>
      <c r="Z86" s="47" t="e">
        <f t="shared" si="57"/>
        <v>#REF!</v>
      </c>
      <c r="AA86" s="47" t="e">
        <f t="shared" si="57"/>
        <v>#REF!</v>
      </c>
      <c r="AB86" s="47" t="e">
        <f t="shared" si="57"/>
        <v>#REF!</v>
      </c>
      <c r="AC86" s="47" t="e">
        <f t="shared" si="57"/>
        <v>#REF!</v>
      </c>
      <c r="AD86" s="47">
        <f t="shared" si="55"/>
        <v>22.75</v>
      </c>
      <c r="AE86" s="48">
        <f t="shared" si="57"/>
        <v>898000</v>
      </c>
      <c r="AF86" s="47">
        <f t="shared" si="56"/>
        <v>93.54166666666667</v>
      </c>
    </row>
    <row r="87" spans="1:32" s="1" customFormat="1" ht="15">
      <c r="A87" s="54" t="s">
        <v>145</v>
      </c>
      <c r="B87" s="55">
        <v>907</v>
      </c>
      <c r="C87" s="50" t="s">
        <v>28</v>
      </c>
      <c r="D87" s="45">
        <v>9920000020</v>
      </c>
      <c r="E87" s="45">
        <v>200</v>
      </c>
      <c r="F87" s="45"/>
      <c r="G87" s="50"/>
      <c r="H87" s="46"/>
      <c r="I87" s="56">
        <v>960000</v>
      </c>
      <c r="J87" s="56" t="e">
        <f>#REF!</f>
        <v>#REF!</v>
      </c>
      <c r="K87" s="56" t="e">
        <f>#REF!</f>
        <v>#REF!</v>
      </c>
      <c r="L87" s="56" t="e">
        <f>#REF!</f>
        <v>#REF!</v>
      </c>
      <c r="M87" s="56" t="e">
        <f>#REF!</f>
        <v>#REF!</v>
      </c>
      <c r="N87" s="56" t="e">
        <f>#REF!</f>
        <v>#REF!</v>
      </c>
      <c r="O87" s="56" t="e">
        <f>#REF!</f>
        <v>#REF!</v>
      </c>
      <c r="P87" s="46">
        <v>218400</v>
      </c>
      <c r="Q87" s="56" t="e">
        <f>#REF!</f>
        <v>#REF!</v>
      </c>
      <c r="R87" s="56" t="e">
        <f>#REF!</f>
        <v>#REF!</v>
      </c>
      <c r="S87" s="56" t="e">
        <f>#REF!</f>
        <v>#REF!</v>
      </c>
      <c r="T87" s="56" t="e">
        <f>#REF!</f>
        <v>#REF!</v>
      </c>
      <c r="U87" s="56" t="e">
        <f>#REF!</f>
        <v>#REF!</v>
      </c>
      <c r="V87" s="56" t="e">
        <f>#REF!</f>
        <v>#REF!</v>
      </c>
      <c r="W87" s="56" t="e">
        <f>#REF!</f>
        <v>#REF!</v>
      </c>
      <c r="X87" s="56" t="e">
        <f>#REF!</f>
        <v>#REF!</v>
      </c>
      <c r="Y87" s="56" t="e">
        <f>#REF!</f>
        <v>#REF!</v>
      </c>
      <c r="Z87" s="56" t="e">
        <f>#REF!</f>
        <v>#REF!</v>
      </c>
      <c r="AA87" s="56" t="e">
        <f>#REF!</f>
        <v>#REF!</v>
      </c>
      <c r="AB87" s="56" t="e">
        <f>#REF!</f>
        <v>#REF!</v>
      </c>
      <c r="AC87" s="56" t="e">
        <f>#REF!</f>
        <v>#REF!</v>
      </c>
      <c r="AD87" s="56">
        <f t="shared" si="55"/>
        <v>22.75</v>
      </c>
      <c r="AE87" s="46">
        <v>898000</v>
      </c>
      <c r="AF87" s="56">
        <f t="shared" si="56"/>
        <v>93.54166666666667</v>
      </c>
    </row>
    <row r="88" spans="1:38" s="7" customFormat="1" ht="18" customHeight="1">
      <c r="A88" s="42" t="s">
        <v>132</v>
      </c>
      <c r="B88" s="43">
        <v>907</v>
      </c>
      <c r="C88" s="44" t="s">
        <v>29</v>
      </c>
      <c r="D88" s="45"/>
      <c r="E88" s="45"/>
      <c r="F88" s="45"/>
      <c r="G88" s="45"/>
      <c r="H88" s="46"/>
      <c r="I88" s="47">
        <f>I89</f>
        <v>1960000</v>
      </c>
      <c r="J88" s="47" t="e">
        <f aca="true" t="shared" si="58" ref="J88:AE90">J89</f>
        <v>#REF!</v>
      </c>
      <c r="K88" s="47" t="e">
        <f t="shared" si="58"/>
        <v>#REF!</v>
      </c>
      <c r="L88" s="47" t="e">
        <f t="shared" si="58"/>
        <v>#REF!</v>
      </c>
      <c r="M88" s="47" t="e">
        <f t="shared" si="58"/>
        <v>#REF!</v>
      </c>
      <c r="N88" s="47" t="e">
        <f t="shared" si="58"/>
        <v>#REF!</v>
      </c>
      <c r="O88" s="47" t="e">
        <f t="shared" si="58"/>
        <v>#REF!</v>
      </c>
      <c r="P88" s="48">
        <f t="shared" si="58"/>
        <v>1116000</v>
      </c>
      <c r="Q88" s="47" t="e">
        <f t="shared" si="58"/>
        <v>#REF!</v>
      </c>
      <c r="R88" s="47" t="e">
        <f t="shared" si="58"/>
        <v>#REF!</v>
      </c>
      <c r="S88" s="47" t="e">
        <f t="shared" si="58"/>
        <v>#REF!</v>
      </c>
      <c r="T88" s="47" t="e">
        <f t="shared" si="58"/>
        <v>#REF!</v>
      </c>
      <c r="U88" s="47" t="e">
        <f t="shared" si="58"/>
        <v>#REF!</v>
      </c>
      <c r="V88" s="47" t="e">
        <f t="shared" si="58"/>
        <v>#REF!</v>
      </c>
      <c r="W88" s="47" t="e">
        <f t="shared" si="58"/>
        <v>#REF!</v>
      </c>
      <c r="X88" s="47" t="e">
        <f t="shared" si="58"/>
        <v>#REF!</v>
      </c>
      <c r="Y88" s="47" t="e">
        <f t="shared" si="58"/>
        <v>#REF!</v>
      </c>
      <c r="Z88" s="47" t="e">
        <f t="shared" si="58"/>
        <v>#REF!</v>
      </c>
      <c r="AA88" s="47" t="e">
        <f t="shared" si="58"/>
        <v>#REF!</v>
      </c>
      <c r="AB88" s="47" t="e">
        <f t="shared" si="58"/>
        <v>#REF!</v>
      </c>
      <c r="AC88" s="47" t="e">
        <f t="shared" si="58"/>
        <v>#REF!</v>
      </c>
      <c r="AD88" s="47">
        <f t="shared" si="55"/>
        <v>56.93877551020408</v>
      </c>
      <c r="AE88" s="48">
        <f t="shared" si="58"/>
        <v>1960000</v>
      </c>
      <c r="AF88" s="47">
        <f t="shared" si="56"/>
        <v>100</v>
      </c>
      <c r="AG88" s="14"/>
      <c r="AH88" s="14"/>
      <c r="AI88" s="14"/>
      <c r="AJ88" s="14"/>
      <c r="AK88" s="14"/>
      <c r="AL88" s="14"/>
    </row>
    <row r="89" spans="1:38" s="7" customFormat="1" ht="18" customHeight="1">
      <c r="A89" s="42" t="s">
        <v>22</v>
      </c>
      <c r="B89" s="43">
        <v>907</v>
      </c>
      <c r="C89" s="44" t="s">
        <v>30</v>
      </c>
      <c r="D89" s="45"/>
      <c r="E89" s="45"/>
      <c r="F89" s="45"/>
      <c r="G89" s="45"/>
      <c r="H89" s="46"/>
      <c r="I89" s="47">
        <f>I90</f>
        <v>1960000</v>
      </c>
      <c r="J89" s="47" t="e">
        <f t="shared" si="58"/>
        <v>#REF!</v>
      </c>
      <c r="K89" s="47" t="e">
        <f t="shared" si="58"/>
        <v>#REF!</v>
      </c>
      <c r="L89" s="47" t="e">
        <f t="shared" si="58"/>
        <v>#REF!</v>
      </c>
      <c r="M89" s="47" t="e">
        <f t="shared" si="58"/>
        <v>#REF!</v>
      </c>
      <c r="N89" s="47" t="e">
        <f t="shared" si="58"/>
        <v>#REF!</v>
      </c>
      <c r="O89" s="47" t="e">
        <f t="shared" si="58"/>
        <v>#REF!</v>
      </c>
      <c r="P89" s="48">
        <f t="shared" si="58"/>
        <v>1116000</v>
      </c>
      <c r="Q89" s="47" t="e">
        <f t="shared" si="58"/>
        <v>#REF!</v>
      </c>
      <c r="R89" s="47" t="e">
        <f t="shared" si="58"/>
        <v>#REF!</v>
      </c>
      <c r="S89" s="47" t="e">
        <f t="shared" si="58"/>
        <v>#REF!</v>
      </c>
      <c r="T89" s="47" t="e">
        <f t="shared" si="58"/>
        <v>#REF!</v>
      </c>
      <c r="U89" s="47" t="e">
        <f t="shared" si="58"/>
        <v>#REF!</v>
      </c>
      <c r="V89" s="47" t="e">
        <f t="shared" si="58"/>
        <v>#REF!</v>
      </c>
      <c r="W89" s="47" t="e">
        <f t="shared" si="58"/>
        <v>#REF!</v>
      </c>
      <c r="X89" s="47" t="e">
        <f t="shared" si="58"/>
        <v>#REF!</v>
      </c>
      <c r="Y89" s="47" t="e">
        <f t="shared" si="58"/>
        <v>#REF!</v>
      </c>
      <c r="Z89" s="47" t="e">
        <f t="shared" si="58"/>
        <v>#REF!</v>
      </c>
      <c r="AA89" s="47" t="e">
        <f t="shared" si="58"/>
        <v>#REF!</v>
      </c>
      <c r="AB89" s="47" t="e">
        <f t="shared" si="58"/>
        <v>#REF!</v>
      </c>
      <c r="AC89" s="47" t="e">
        <f t="shared" si="58"/>
        <v>#REF!</v>
      </c>
      <c r="AD89" s="47">
        <f t="shared" si="55"/>
        <v>56.93877551020408</v>
      </c>
      <c r="AE89" s="48">
        <f t="shared" si="58"/>
        <v>1960000</v>
      </c>
      <c r="AF89" s="47">
        <f t="shared" si="56"/>
        <v>100</v>
      </c>
      <c r="AG89" s="14"/>
      <c r="AH89" s="14"/>
      <c r="AI89" s="14"/>
      <c r="AJ89" s="14"/>
      <c r="AK89" s="14"/>
      <c r="AL89" s="14"/>
    </row>
    <row r="90" spans="1:38" s="9" customFormat="1" ht="128.25">
      <c r="A90" s="51" t="s">
        <v>60</v>
      </c>
      <c r="B90" s="43">
        <v>907</v>
      </c>
      <c r="C90" s="44" t="s">
        <v>30</v>
      </c>
      <c r="D90" s="52">
        <v>9920000021</v>
      </c>
      <c r="E90" s="52"/>
      <c r="F90" s="52"/>
      <c r="G90" s="52"/>
      <c r="H90" s="48"/>
      <c r="I90" s="47">
        <f>I91</f>
        <v>1960000</v>
      </c>
      <c r="J90" s="47" t="e">
        <f t="shared" si="58"/>
        <v>#REF!</v>
      </c>
      <c r="K90" s="47" t="e">
        <f t="shared" si="58"/>
        <v>#REF!</v>
      </c>
      <c r="L90" s="47" t="e">
        <f t="shared" si="58"/>
        <v>#REF!</v>
      </c>
      <c r="M90" s="47" t="e">
        <f t="shared" si="58"/>
        <v>#REF!</v>
      </c>
      <c r="N90" s="47" t="e">
        <f t="shared" si="58"/>
        <v>#REF!</v>
      </c>
      <c r="O90" s="47" t="e">
        <f t="shared" si="58"/>
        <v>#REF!</v>
      </c>
      <c r="P90" s="48">
        <f t="shared" si="58"/>
        <v>1116000</v>
      </c>
      <c r="Q90" s="47" t="e">
        <f t="shared" si="58"/>
        <v>#REF!</v>
      </c>
      <c r="R90" s="47" t="e">
        <f t="shared" si="58"/>
        <v>#REF!</v>
      </c>
      <c r="S90" s="47" t="e">
        <f t="shared" si="58"/>
        <v>#REF!</v>
      </c>
      <c r="T90" s="47" t="e">
        <f t="shared" si="58"/>
        <v>#REF!</v>
      </c>
      <c r="U90" s="47" t="e">
        <f t="shared" si="58"/>
        <v>#REF!</v>
      </c>
      <c r="V90" s="47" t="e">
        <f t="shared" si="58"/>
        <v>#REF!</v>
      </c>
      <c r="W90" s="47" t="e">
        <f t="shared" si="58"/>
        <v>#REF!</v>
      </c>
      <c r="X90" s="47" t="e">
        <f t="shared" si="58"/>
        <v>#REF!</v>
      </c>
      <c r="Y90" s="47" t="e">
        <f t="shared" si="58"/>
        <v>#REF!</v>
      </c>
      <c r="Z90" s="47" t="e">
        <f t="shared" si="58"/>
        <v>#REF!</v>
      </c>
      <c r="AA90" s="47" t="e">
        <f t="shared" si="58"/>
        <v>#REF!</v>
      </c>
      <c r="AB90" s="47" t="e">
        <f t="shared" si="58"/>
        <v>#REF!</v>
      </c>
      <c r="AC90" s="47" t="e">
        <f t="shared" si="58"/>
        <v>#REF!</v>
      </c>
      <c r="AD90" s="47">
        <f t="shared" si="55"/>
        <v>56.93877551020408</v>
      </c>
      <c r="AE90" s="48">
        <f t="shared" si="58"/>
        <v>1960000</v>
      </c>
      <c r="AF90" s="47">
        <f t="shared" si="56"/>
        <v>100</v>
      </c>
      <c r="AG90" s="15"/>
      <c r="AH90" s="15"/>
      <c r="AI90" s="15"/>
      <c r="AJ90" s="15"/>
      <c r="AK90" s="15"/>
      <c r="AL90" s="15"/>
    </row>
    <row r="91" spans="1:38" s="7" customFormat="1" ht="15">
      <c r="A91" s="54" t="s">
        <v>145</v>
      </c>
      <c r="B91" s="55">
        <v>907</v>
      </c>
      <c r="C91" s="50" t="s">
        <v>30</v>
      </c>
      <c r="D91" s="45">
        <v>9920000021</v>
      </c>
      <c r="E91" s="50" t="s">
        <v>6</v>
      </c>
      <c r="F91" s="50"/>
      <c r="G91" s="50"/>
      <c r="H91" s="46"/>
      <c r="I91" s="56">
        <v>1960000</v>
      </c>
      <c r="J91" s="56" t="e">
        <f>#REF!</f>
        <v>#REF!</v>
      </c>
      <c r="K91" s="56" t="e">
        <f>#REF!</f>
        <v>#REF!</v>
      </c>
      <c r="L91" s="56" t="e">
        <f>#REF!</f>
        <v>#REF!</v>
      </c>
      <c r="M91" s="56" t="e">
        <f>#REF!</f>
        <v>#REF!</v>
      </c>
      <c r="N91" s="56" t="e">
        <f>#REF!</f>
        <v>#REF!</v>
      </c>
      <c r="O91" s="56" t="e">
        <f>#REF!</f>
        <v>#REF!</v>
      </c>
      <c r="P91" s="46">
        <v>1116000</v>
      </c>
      <c r="Q91" s="56" t="e">
        <f>#REF!</f>
        <v>#REF!</v>
      </c>
      <c r="R91" s="56" t="e">
        <f>#REF!</f>
        <v>#REF!</v>
      </c>
      <c r="S91" s="56" t="e">
        <f>#REF!</f>
        <v>#REF!</v>
      </c>
      <c r="T91" s="56" t="e">
        <f>#REF!</f>
        <v>#REF!</v>
      </c>
      <c r="U91" s="56" t="e">
        <f>#REF!</f>
        <v>#REF!</v>
      </c>
      <c r="V91" s="56" t="e">
        <f>#REF!</f>
        <v>#REF!</v>
      </c>
      <c r="W91" s="56" t="e">
        <f>#REF!</f>
        <v>#REF!</v>
      </c>
      <c r="X91" s="56" t="e">
        <f>#REF!</f>
        <v>#REF!</v>
      </c>
      <c r="Y91" s="56" t="e">
        <f>#REF!</f>
        <v>#REF!</v>
      </c>
      <c r="Z91" s="56" t="e">
        <f>#REF!</f>
        <v>#REF!</v>
      </c>
      <c r="AA91" s="56" t="e">
        <f>#REF!</f>
        <v>#REF!</v>
      </c>
      <c r="AB91" s="56" t="e">
        <f>#REF!</f>
        <v>#REF!</v>
      </c>
      <c r="AC91" s="56" t="e">
        <f>#REF!</f>
        <v>#REF!</v>
      </c>
      <c r="AD91" s="56">
        <f t="shared" si="55"/>
        <v>56.93877551020408</v>
      </c>
      <c r="AE91" s="46">
        <v>1960000</v>
      </c>
      <c r="AF91" s="56">
        <f t="shared" si="56"/>
        <v>100</v>
      </c>
      <c r="AG91" s="14"/>
      <c r="AH91" s="14"/>
      <c r="AI91" s="14"/>
      <c r="AJ91" s="14"/>
      <c r="AK91" s="14"/>
      <c r="AL91" s="14"/>
    </row>
    <row r="92" spans="1:38" s="7" customFormat="1" ht="15">
      <c r="A92" s="42" t="s">
        <v>4</v>
      </c>
      <c r="B92" s="55">
        <v>932</v>
      </c>
      <c r="C92" s="44" t="s">
        <v>5</v>
      </c>
      <c r="D92" s="50"/>
      <c r="E92" s="50"/>
      <c r="F92" s="50"/>
      <c r="G92" s="50"/>
      <c r="H92" s="46"/>
      <c r="I92" s="56">
        <f aca="true" t="shared" si="59" ref="I92:I97">I93</f>
        <v>2000000</v>
      </c>
      <c r="J92" s="56"/>
      <c r="K92" s="56"/>
      <c r="L92" s="56"/>
      <c r="M92" s="56"/>
      <c r="N92" s="56"/>
      <c r="O92" s="56"/>
      <c r="P92" s="46">
        <f aca="true" t="shared" si="60" ref="P92:P97">P93</f>
        <v>2000000</v>
      </c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>
        <f t="shared" si="55"/>
        <v>100</v>
      </c>
      <c r="AE92" s="46">
        <f aca="true" t="shared" si="61" ref="AE92:AE97">AE93</f>
        <v>2000000</v>
      </c>
      <c r="AF92" s="56">
        <f t="shared" si="56"/>
        <v>100</v>
      </c>
      <c r="AG92" s="14"/>
      <c r="AH92" s="14"/>
      <c r="AI92" s="14"/>
      <c r="AJ92" s="14"/>
      <c r="AK92" s="14"/>
      <c r="AL92" s="14"/>
    </row>
    <row r="93" spans="1:38" s="7" customFormat="1" ht="15">
      <c r="A93" s="69" t="s">
        <v>152</v>
      </c>
      <c r="B93" s="55">
        <v>932</v>
      </c>
      <c r="C93" s="50" t="s">
        <v>157</v>
      </c>
      <c r="D93" s="50"/>
      <c r="E93" s="50"/>
      <c r="F93" s="50"/>
      <c r="G93" s="50"/>
      <c r="H93" s="46"/>
      <c r="I93" s="56">
        <f t="shared" si="59"/>
        <v>2000000</v>
      </c>
      <c r="J93" s="56"/>
      <c r="K93" s="56"/>
      <c r="L93" s="56"/>
      <c r="M93" s="56"/>
      <c r="N93" s="56"/>
      <c r="O93" s="56"/>
      <c r="P93" s="56">
        <f t="shared" si="60"/>
        <v>2000000</v>
      </c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>
        <f t="shared" si="55"/>
        <v>100</v>
      </c>
      <c r="AE93" s="56">
        <f t="shared" si="61"/>
        <v>2000000</v>
      </c>
      <c r="AF93" s="56">
        <f t="shared" si="56"/>
        <v>100</v>
      </c>
      <c r="AG93" s="14"/>
      <c r="AH93" s="14"/>
      <c r="AI93" s="14"/>
      <c r="AJ93" s="14"/>
      <c r="AK93" s="14"/>
      <c r="AL93" s="14"/>
    </row>
    <row r="94" spans="1:38" s="7" customFormat="1" ht="30">
      <c r="A94" s="69" t="s">
        <v>153</v>
      </c>
      <c r="B94" s="55">
        <v>932</v>
      </c>
      <c r="C94" s="50" t="s">
        <v>157</v>
      </c>
      <c r="D94" s="59" t="s">
        <v>158</v>
      </c>
      <c r="E94" s="50"/>
      <c r="F94" s="50"/>
      <c r="G94" s="50"/>
      <c r="H94" s="46"/>
      <c r="I94" s="56">
        <f t="shared" si="59"/>
        <v>2000000</v>
      </c>
      <c r="J94" s="56"/>
      <c r="K94" s="56"/>
      <c r="L94" s="56"/>
      <c r="M94" s="56"/>
      <c r="N94" s="56"/>
      <c r="O94" s="56"/>
      <c r="P94" s="56">
        <f t="shared" si="60"/>
        <v>2000000</v>
      </c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>
        <f t="shared" si="55"/>
        <v>100</v>
      </c>
      <c r="AE94" s="56">
        <f t="shared" si="61"/>
        <v>2000000</v>
      </c>
      <c r="AF94" s="56">
        <f t="shared" si="56"/>
        <v>100</v>
      </c>
      <c r="AG94" s="14"/>
      <c r="AH94" s="14"/>
      <c r="AI94" s="14"/>
      <c r="AJ94" s="14"/>
      <c r="AK94" s="14"/>
      <c r="AL94" s="14"/>
    </row>
    <row r="95" spans="1:38" s="7" customFormat="1" ht="30">
      <c r="A95" s="70" t="s">
        <v>43</v>
      </c>
      <c r="B95" s="55">
        <v>932</v>
      </c>
      <c r="C95" s="50" t="s">
        <v>157</v>
      </c>
      <c r="D95" s="59" t="s">
        <v>158</v>
      </c>
      <c r="E95" s="59" t="s">
        <v>44</v>
      </c>
      <c r="F95" s="50"/>
      <c r="G95" s="50"/>
      <c r="H95" s="46"/>
      <c r="I95" s="56">
        <f t="shared" si="59"/>
        <v>2000000</v>
      </c>
      <c r="J95" s="56"/>
      <c r="K95" s="56"/>
      <c r="L95" s="56"/>
      <c r="M95" s="56"/>
      <c r="N95" s="56"/>
      <c r="O95" s="56"/>
      <c r="P95" s="56">
        <f t="shared" si="60"/>
        <v>2000000</v>
      </c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>
        <f t="shared" si="55"/>
        <v>100</v>
      </c>
      <c r="AE95" s="56">
        <f t="shared" si="61"/>
        <v>2000000</v>
      </c>
      <c r="AF95" s="56">
        <f t="shared" si="56"/>
        <v>100</v>
      </c>
      <c r="AG95" s="14"/>
      <c r="AH95" s="14"/>
      <c r="AI95" s="14"/>
      <c r="AJ95" s="14"/>
      <c r="AK95" s="14"/>
      <c r="AL95" s="14"/>
    </row>
    <row r="96" spans="1:38" s="7" customFormat="1" ht="30">
      <c r="A96" s="70" t="s">
        <v>154</v>
      </c>
      <c r="B96" s="55">
        <v>932</v>
      </c>
      <c r="C96" s="50" t="s">
        <v>157</v>
      </c>
      <c r="D96" s="59" t="s">
        <v>158</v>
      </c>
      <c r="E96" s="59" t="s">
        <v>159</v>
      </c>
      <c r="F96" s="50"/>
      <c r="G96" s="50"/>
      <c r="H96" s="46"/>
      <c r="I96" s="56">
        <f t="shared" si="59"/>
        <v>2000000</v>
      </c>
      <c r="J96" s="56"/>
      <c r="K96" s="56"/>
      <c r="L96" s="56"/>
      <c r="M96" s="56"/>
      <c r="N96" s="56"/>
      <c r="O96" s="56"/>
      <c r="P96" s="56">
        <f t="shared" si="60"/>
        <v>2000000</v>
      </c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>
        <f t="shared" si="55"/>
        <v>100</v>
      </c>
      <c r="AE96" s="56">
        <f t="shared" si="61"/>
        <v>2000000</v>
      </c>
      <c r="AF96" s="56">
        <f t="shared" si="56"/>
        <v>100</v>
      </c>
      <c r="AG96" s="14"/>
      <c r="AH96" s="14"/>
      <c r="AI96" s="14"/>
      <c r="AJ96" s="14"/>
      <c r="AK96" s="14"/>
      <c r="AL96" s="14"/>
    </row>
    <row r="97" spans="1:38" s="7" customFormat="1" ht="30">
      <c r="A97" s="70" t="s">
        <v>7</v>
      </c>
      <c r="B97" s="55">
        <v>932</v>
      </c>
      <c r="C97" s="50" t="s">
        <v>157</v>
      </c>
      <c r="D97" s="59" t="s">
        <v>158</v>
      </c>
      <c r="E97" s="59" t="s">
        <v>159</v>
      </c>
      <c r="F97" s="50"/>
      <c r="G97" s="50"/>
      <c r="H97" s="46"/>
      <c r="I97" s="56">
        <f t="shared" si="59"/>
        <v>2000000</v>
      </c>
      <c r="J97" s="56"/>
      <c r="K97" s="56"/>
      <c r="L97" s="56"/>
      <c r="M97" s="56"/>
      <c r="N97" s="56"/>
      <c r="O97" s="56"/>
      <c r="P97" s="56">
        <f t="shared" si="60"/>
        <v>2000000</v>
      </c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>
        <f t="shared" si="55"/>
        <v>100</v>
      </c>
      <c r="AE97" s="56">
        <f t="shared" si="61"/>
        <v>2000000</v>
      </c>
      <c r="AF97" s="56">
        <f t="shared" si="56"/>
        <v>100</v>
      </c>
      <c r="AG97" s="14"/>
      <c r="AH97" s="14"/>
      <c r="AI97" s="14"/>
      <c r="AJ97" s="14"/>
      <c r="AK97" s="14"/>
      <c r="AL97" s="14"/>
    </row>
    <row r="98" spans="1:38" s="7" customFormat="1" ht="30">
      <c r="A98" s="70" t="s">
        <v>155</v>
      </c>
      <c r="B98" s="55">
        <v>932</v>
      </c>
      <c r="C98" s="50" t="s">
        <v>157</v>
      </c>
      <c r="D98" s="59" t="s">
        <v>158</v>
      </c>
      <c r="E98" s="59" t="s">
        <v>159</v>
      </c>
      <c r="F98" s="50"/>
      <c r="G98" s="50"/>
      <c r="H98" s="46"/>
      <c r="I98" s="56">
        <v>2000000</v>
      </c>
      <c r="J98" s="56"/>
      <c r="K98" s="56"/>
      <c r="L98" s="56"/>
      <c r="M98" s="56"/>
      <c r="N98" s="56"/>
      <c r="O98" s="56"/>
      <c r="P98" s="56">
        <v>2000000</v>
      </c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>
        <f t="shared" si="55"/>
        <v>100</v>
      </c>
      <c r="AE98" s="56">
        <v>2000000</v>
      </c>
      <c r="AF98" s="56">
        <f t="shared" si="56"/>
        <v>100</v>
      </c>
      <c r="AG98" s="14"/>
      <c r="AH98" s="14"/>
      <c r="AI98" s="14"/>
      <c r="AJ98" s="14"/>
      <c r="AK98" s="14"/>
      <c r="AL98" s="14"/>
    </row>
    <row r="99" spans="1:38" s="9" customFormat="1" ht="16.5" customHeight="1">
      <c r="A99" s="42" t="s">
        <v>4</v>
      </c>
      <c r="B99" s="43">
        <v>987</v>
      </c>
      <c r="C99" s="44" t="s">
        <v>5</v>
      </c>
      <c r="D99" s="52"/>
      <c r="E99" s="44"/>
      <c r="F99" s="44"/>
      <c r="G99" s="44"/>
      <c r="H99" s="48"/>
      <c r="I99" s="47">
        <f aca="true" t="shared" si="62" ref="I99:AC99">I100+I103</f>
        <v>2631500</v>
      </c>
      <c r="J99" s="47" t="e">
        <f t="shared" si="62"/>
        <v>#REF!</v>
      </c>
      <c r="K99" s="47" t="e">
        <f t="shared" si="62"/>
        <v>#REF!</v>
      </c>
      <c r="L99" s="47" t="e">
        <f t="shared" si="62"/>
        <v>#REF!</v>
      </c>
      <c r="M99" s="47" t="e">
        <f t="shared" si="62"/>
        <v>#REF!</v>
      </c>
      <c r="N99" s="47" t="e">
        <f t="shared" si="62"/>
        <v>#REF!</v>
      </c>
      <c r="O99" s="47" t="e">
        <f t="shared" si="62"/>
        <v>#REF!</v>
      </c>
      <c r="P99" s="48">
        <f t="shared" si="62"/>
        <v>1145707.69</v>
      </c>
      <c r="Q99" s="47" t="e">
        <f t="shared" si="62"/>
        <v>#REF!</v>
      </c>
      <c r="R99" s="47" t="e">
        <f t="shared" si="62"/>
        <v>#REF!</v>
      </c>
      <c r="S99" s="47" t="e">
        <f t="shared" si="62"/>
        <v>#REF!</v>
      </c>
      <c r="T99" s="47" t="e">
        <f t="shared" si="62"/>
        <v>#REF!</v>
      </c>
      <c r="U99" s="47" t="e">
        <f t="shared" si="62"/>
        <v>#REF!</v>
      </c>
      <c r="V99" s="47" t="e">
        <f t="shared" si="62"/>
        <v>#REF!</v>
      </c>
      <c r="W99" s="47" t="e">
        <f t="shared" si="62"/>
        <v>#REF!</v>
      </c>
      <c r="X99" s="47" t="e">
        <f t="shared" si="62"/>
        <v>#REF!</v>
      </c>
      <c r="Y99" s="47" t="e">
        <f t="shared" si="62"/>
        <v>#REF!</v>
      </c>
      <c r="Z99" s="47" t="e">
        <f t="shared" si="62"/>
        <v>#REF!</v>
      </c>
      <c r="AA99" s="47" t="e">
        <f t="shared" si="62"/>
        <v>#REF!</v>
      </c>
      <c r="AB99" s="47" t="e">
        <f t="shared" si="62"/>
        <v>#REF!</v>
      </c>
      <c r="AC99" s="47" t="e">
        <f t="shared" si="62"/>
        <v>#REF!</v>
      </c>
      <c r="AD99" s="47">
        <f t="shared" si="55"/>
        <v>43.538198365950976</v>
      </c>
      <c r="AE99" s="48">
        <f>AE100+AE103</f>
        <v>2561529.1100000003</v>
      </c>
      <c r="AF99" s="47">
        <f t="shared" si="56"/>
        <v>97.34102641079234</v>
      </c>
      <c r="AG99" s="15"/>
      <c r="AH99" s="15"/>
      <c r="AI99" s="15"/>
      <c r="AJ99" s="15"/>
      <c r="AK99" s="15"/>
      <c r="AL99" s="15"/>
    </row>
    <row r="100" spans="1:38" s="7" customFormat="1" ht="28.5">
      <c r="A100" s="42" t="s">
        <v>36</v>
      </c>
      <c r="B100" s="43">
        <v>987</v>
      </c>
      <c r="C100" s="44" t="s">
        <v>37</v>
      </c>
      <c r="D100" s="45"/>
      <c r="E100" s="45"/>
      <c r="F100" s="45"/>
      <c r="G100" s="45"/>
      <c r="H100" s="46"/>
      <c r="I100" s="47">
        <f>I101</f>
        <v>1275600</v>
      </c>
      <c r="J100" s="47" t="e">
        <f aca="true" t="shared" si="63" ref="J100:AC100">J101</f>
        <v>#REF!</v>
      </c>
      <c r="K100" s="47" t="e">
        <f t="shared" si="63"/>
        <v>#REF!</v>
      </c>
      <c r="L100" s="47" t="e">
        <f t="shared" si="63"/>
        <v>#REF!</v>
      </c>
      <c r="M100" s="47" t="e">
        <f t="shared" si="63"/>
        <v>#REF!</v>
      </c>
      <c r="N100" s="47" t="e">
        <f t="shared" si="63"/>
        <v>#REF!</v>
      </c>
      <c r="O100" s="47" t="e">
        <f t="shared" si="63"/>
        <v>#REF!</v>
      </c>
      <c r="P100" s="48">
        <f t="shared" si="63"/>
        <v>793228.36</v>
      </c>
      <c r="Q100" s="47" t="e">
        <f t="shared" si="63"/>
        <v>#REF!</v>
      </c>
      <c r="R100" s="47" t="e">
        <f t="shared" si="63"/>
        <v>#REF!</v>
      </c>
      <c r="S100" s="47" t="e">
        <f t="shared" si="63"/>
        <v>#REF!</v>
      </c>
      <c r="T100" s="47" t="e">
        <f t="shared" si="63"/>
        <v>#REF!</v>
      </c>
      <c r="U100" s="47" t="e">
        <f t="shared" si="63"/>
        <v>#REF!</v>
      </c>
      <c r="V100" s="47" t="e">
        <f t="shared" si="63"/>
        <v>#REF!</v>
      </c>
      <c r="W100" s="47" t="e">
        <f t="shared" si="63"/>
        <v>#REF!</v>
      </c>
      <c r="X100" s="47" t="e">
        <f t="shared" si="63"/>
        <v>#REF!</v>
      </c>
      <c r="Y100" s="47" t="e">
        <f t="shared" si="63"/>
        <v>#REF!</v>
      </c>
      <c r="Z100" s="47" t="e">
        <f t="shared" si="63"/>
        <v>#REF!</v>
      </c>
      <c r="AA100" s="47" t="e">
        <f t="shared" si="63"/>
        <v>#REF!</v>
      </c>
      <c r="AB100" s="47" t="e">
        <f t="shared" si="63"/>
        <v>#REF!</v>
      </c>
      <c r="AC100" s="47" t="e">
        <f t="shared" si="63"/>
        <v>#REF!</v>
      </c>
      <c r="AD100" s="47">
        <f t="shared" si="55"/>
        <v>62.1847256193164</v>
      </c>
      <c r="AE100" s="48">
        <f>AE101</f>
        <v>1275600</v>
      </c>
      <c r="AF100" s="47">
        <f t="shared" si="56"/>
        <v>100</v>
      </c>
      <c r="AG100" s="14"/>
      <c r="AH100" s="14"/>
      <c r="AI100" s="14"/>
      <c r="AJ100" s="14"/>
      <c r="AK100" s="14"/>
      <c r="AL100" s="14"/>
    </row>
    <row r="101" spans="1:38" s="9" customFormat="1" ht="28.5">
      <c r="A101" s="51" t="s">
        <v>61</v>
      </c>
      <c r="B101" s="43">
        <v>987</v>
      </c>
      <c r="C101" s="44" t="s">
        <v>37</v>
      </c>
      <c r="D101" s="44" t="s">
        <v>114</v>
      </c>
      <c r="E101" s="52"/>
      <c r="F101" s="52"/>
      <c r="G101" s="52"/>
      <c r="H101" s="48"/>
      <c r="I101" s="47">
        <f>I102</f>
        <v>1275600</v>
      </c>
      <c r="J101" s="47" t="e">
        <f>#REF!+#REF!</f>
        <v>#REF!</v>
      </c>
      <c r="K101" s="47" t="e">
        <f>#REF!+#REF!</f>
        <v>#REF!</v>
      </c>
      <c r="L101" s="47" t="e">
        <f>#REF!+#REF!</f>
        <v>#REF!</v>
      </c>
      <c r="M101" s="47" t="e">
        <f>#REF!+#REF!</f>
        <v>#REF!</v>
      </c>
      <c r="N101" s="47" t="e">
        <f>#REF!+#REF!</f>
        <v>#REF!</v>
      </c>
      <c r="O101" s="47" t="e">
        <f>#REF!+#REF!</f>
        <v>#REF!</v>
      </c>
      <c r="P101" s="48">
        <f>P102</f>
        <v>793228.36</v>
      </c>
      <c r="Q101" s="47" t="e">
        <f>#REF!+#REF!</f>
        <v>#REF!</v>
      </c>
      <c r="R101" s="47" t="e">
        <f>#REF!+#REF!</f>
        <v>#REF!</v>
      </c>
      <c r="S101" s="47" t="e">
        <f>#REF!+#REF!</f>
        <v>#REF!</v>
      </c>
      <c r="T101" s="47" t="e">
        <f>#REF!+#REF!</f>
        <v>#REF!</v>
      </c>
      <c r="U101" s="47" t="e">
        <f>#REF!+#REF!</f>
        <v>#REF!</v>
      </c>
      <c r="V101" s="47" t="e">
        <f>#REF!+#REF!</f>
        <v>#REF!</v>
      </c>
      <c r="W101" s="47" t="e">
        <f>#REF!+#REF!</f>
        <v>#REF!</v>
      </c>
      <c r="X101" s="47" t="e">
        <f>#REF!+#REF!</f>
        <v>#REF!</v>
      </c>
      <c r="Y101" s="47" t="e">
        <f>#REF!+#REF!</f>
        <v>#REF!</v>
      </c>
      <c r="Z101" s="47" t="e">
        <f>#REF!+#REF!</f>
        <v>#REF!</v>
      </c>
      <c r="AA101" s="47" t="e">
        <f>#REF!+#REF!</f>
        <v>#REF!</v>
      </c>
      <c r="AB101" s="47" t="e">
        <f>#REF!+#REF!</f>
        <v>#REF!</v>
      </c>
      <c r="AC101" s="47" t="e">
        <f>#REF!+#REF!</f>
        <v>#REF!</v>
      </c>
      <c r="AD101" s="47">
        <f t="shared" si="55"/>
        <v>62.1847256193164</v>
      </c>
      <c r="AE101" s="48">
        <f>AE102</f>
        <v>1275600</v>
      </c>
      <c r="AF101" s="47">
        <f t="shared" si="56"/>
        <v>100</v>
      </c>
      <c r="AG101" s="15"/>
      <c r="AH101" s="15"/>
      <c r="AI101" s="15"/>
      <c r="AJ101" s="15"/>
      <c r="AK101" s="15"/>
      <c r="AL101" s="15"/>
    </row>
    <row r="102" spans="1:38" s="9" customFormat="1" ht="30">
      <c r="A102" s="54" t="s">
        <v>64</v>
      </c>
      <c r="B102" s="55">
        <v>987</v>
      </c>
      <c r="C102" s="50" t="s">
        <v>37</v>
      </c>
      <c r="D102" s="45">
        <v>9910000001</v>
      </c>
      <c r="E102" s="45">
        <v>100</v>
      </c>
      <c r="F102" s="52"/>
      <c r="G102" s="52"/>
      <c r="H102" s="48"/>
      <c r="I102" s="56">
        <v>1275600</v>
      </c>
      <c r="J102" s="71" t="e">
        <f>#REF!+#REF!</f>
        <v>#REF!</v>
      </c>
      <c r="K102" s="71" t="e">
        <f>#REF!+#REF!</f>
        <v>#REF!</v>
      </c>
      <c r="L102" s="71" t="e">
        <f>#REF!+#REF!</f>
        <v>#REF!</v>
      </c>
      <c r="M102" s="71" t="e">
        <f>#REF!+#REF!</f>
        <v>#REF!</v>
      </c>
      <c r="N102" s="71" t="e">
        <f>#REF!+#REF!</f>
        <v>#REF!</v>
      </c>
      <c r="O102" s="71" t="e">
        <f>#REF!+#REF!</f>
        <v>#REF!</v>
      </c>
      <c r="P102" s="46">
        <v>793228.36</v>
      </c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56">
        <f t="shared" si="55"/>
        <v>62.1847256193164</v>
      </c>
      <c r="AE102" s="46">
        <v>1275600</v>
      </c>
      <c r="AF102" s="56">
        <f t="shared" si="56"/>
        <v>100</v>
      </c>
      <c r="AG102" s="15"/>
      <c r="AH102" s="15"/>
      <c r="AI102" s="15"/>
      <c r="AJ102" s="15"/>
      <c r="AK102" s="15"/>
      <c r="AL102" s="15"/>
    </row>
    <row r="103" spans="1:38" s="7" customFormat="1" ht="42.75">
      <c r="A103" s="42" t="s">
        <v>38</v>
      </c>
      <c r="B103" s="43">
        <v>987</v>
      </c>
      <c r="C103" s="44" t="s">
        <v>39</v>
      </c>
      <c r="D103" s="53"/>
      <c r="E103" s="53"/>
      <c r="F103" s="53"/>
      <c r="G103" s="53"/>
      <c r="H103" s="46"/>
      <c r="I103" s="47">
        <f>I104+I106+I109</f>
        <v>1355900</v>
      </c>
      <c r="J103" s="47" t="e">
        <f aca="true" t="shared" si="64" ref="J103:AF103">J104+J106+J109</f>
        <v>#REF!</v>
      </c>
      <c r="K103" s="47" t="e">
        <f t="shared" si="64"/>
        <v>#REF!</v>
      </c>
      <c r="L103" s="47" t="e">
        <f t="shared" si="64"/>
        <v>#REF!</v>
      </c>
      <c r="M103" s="47" t="e">
        <f t="shared" si="64"/>
        <v>#REF!</v>
      </c>
      <c r="N103" s="47" t="e">
        <f t="shared" si="64"/>
        <v>#REF!</v>
      </c>
      <c r="O103" s="47" t="e">
        <f t="shared" si="64"/>
        <v>#REF!</v>
      </c>
      <c r="P103" s="48">
        <f t="shared" si="64"/>
        <v>352479.32999999996</v>
      </c>
      <c r="Q103" s="47" t="e">
        <f t="shared" si="64"/>
        <v>#REF!</v>
      </c>
      <c r="R103" s="47" t="e">
        <f t="shared" si="64"/>
        <v>#REF!</v>
      </c>
      <c r="S103" s="47" t="e">
        <f t="shared" si="64"/>
        <v>#REF!</v>
      </c>
      <c r="T103" s="47" t="e">
        <f t="shared" si="64"/>
        <v>#REF!</v>
      </c>
      <c r="U103" s="47" t="e">
        <f t="shared" si="64"/>
        <v>#REF!</v>
      </c>
      <c r="V103" s="47" t="e">
        <f t="shared" si="64"/>
        <v>#REF!</v>
      </c>
      <c r="W103" s="47" t="e">
        <f t="shared" si="64"/>
        <v>#REF!</v>
      </c>
      <c r="X103" s="47" t="e">
        <f t="shared" si="64"/>
        <v>#REF!</v>
      </c>
      <c r="Y103" s="47" t="e">
        <f t="shared" si="64"/>
        <v>#REF!</v>
      </c>
      <c r="Z103" s="47" t="e">
        <f t="shared" si="64"/>
        <v>#REF!</v>
      </c>
      <c r="AA103" s="47" t="e">
        <f t="shared" si="64"/>
        <v>#REF!</v>
      </c>
      <c r="AB103" s="47" t="e">
        <f t="shared" si="64"/>
        <v>#REF!</v>
      </c>
      <c r="AC103" s="47" t="e">
        <f t="shared" si="64"/>
        <v>#REF!</v>
      </c>
      <c r="AD103" s="47">
        <f t="shared" si="64"/>
        <v>140.5464250152779</v>
      </c>
      <c r="AE103" s="48">
        <f t="shared" si="64"/>
        <v>1285929.11</v>
      </c>
      <c r="AF103" s="47">
        <f t="shared" si="64"/>
        <v>275.4717583433504</v>
      </c>
      <c r="AG103" s="14"/>
      <c r="AH103" s="14"/>
      <c r="AI103" s="14"/>
      <c r="AJ103" s="14"/>
      <c r="AK103" s="14"/>
      <c r="AL103" s="14"/>
    </row>
    <row r="104" spans="1:38" s="9" customFormat="1" ht="71.25">
      <c r="A104" s="51" t="s">
        <v>46</v>
      </c>
      <c r="B104" s="43">
        <v>987</v>
      </c>
      <c r="C104" s="44" t="s">
        <v>39</v>
      </c>
      <c r="D104" s="44" t="s">
        <v>115</v>
      </c>
      <c r="E104" s="44"/>
      <c r="F104" s="44"/>
      <c r="G104" s="44"/>
      <c r="H104" s="48"/>
      <c r="I104" s="47">
        <f>I105</f>
        <v>113800</v>
      </c>
      <c r="J104" s="47" t="e">
        <f aca="true" t="shared" si="65" ref="J104:AE104">J105</f>
        <v>#REF!</v>
      </c>
      <c r="K104" s="47" t="e">
        <f t="shared" si="65"/>
        <v>#REF!</v>
      </c>
      <c r="L104" s="47" t="e">
        <f t="shared" si="65"/>
        <v>#REF!</v>
      </c>
      <c r="M104" s="47" t="e">
        <f t="shared" si="65"/>
        <v>#REF!</v>
      </c>
      <c r="N104" s="47" t="e">
        <f t="shared" si="65"/>
        <v>#REF!</v>
      </c>
      <c r="O104" s="47" t="e">
        <f t="shared" si="65"/>
        <v>#REF!</v>
      </c>
      <c r="P104" s="48">
        <f t="shared" si="65"/>
        <v>51175</v>
      </c>
      <c r="Q104" s="47" t="e">
        <f t="shared" si="65"/>
        <v>#REF!</v>
      </c>
      <c r="R104" s="47" t="e">
        <f t="shared" si="65"/>
        <v>#REF!</v>
      </c>
      <c r="S104" s="47" t="e">
        <f t="shared" si="65"/>
        <v>#REF!</v>
      </c>
      <c r="T104" s="47" t="e">
        <f t="shared" si="65"/>
        <v>#REF!</v>
      </c>
      <c r="U104" s="47" t="e">
        <f t="shared" si="65"/>
        <v>#REF!</v>
      </c>
      <c r="V104" s="47" t="e">
        <f t="shared" si="65"/>
        <v>#REF!</v>
      </c>
      <c r="W104" s="47" t="e">
        <f t="shared" si="65"/>
        <v>#REF!</v>
      </c>
      <c r="X104" s="47" t="e">
        <f t="shared" si="65"/>
        <v>#REF!</v>
      </c>
      <c r="Y104" s="47" t="e">
        <f t="shared" si="65"/>
        <v>#REF!</v>
      </c>
      <c r="Z104" s="47" t="e">
        <f t="shared" si="65"/>
        <v>#REF!</v>
      </c>
      <c r="AA104" s="47" t="e">
        <f t="shared" si="65"/>
        <v>#REF!</v>
      </c>
      <c r="AB104" s="47" t="e">
        <f t="shared" si="65"/>
        <v>#REF!</v>
      </c>
      <c r="AC104" s="47" t="e">
        <f t="shared" si="65"/>
        <v>#REF!</v>
      </c>
      <c r="AD104" s="47">
        <f t="shared" si="55"/>
        <v>44.96924428822496</v>
      </c>
      <c r="AE104" s="48">
        <f t="shared" si="65"/>
        <v>90470</v>
      </c>
      <c r="AF104" s="47">
        <f t="shared" si="56"/>
        <v>79.49912126537785</v>
      </c>
      <c r="AG104" s="15"/>
      <c r="AH104" s="15"/>
      <c r="AI104" s="15"/>
      <c r="AJ104" s="15"/>
      <c r="AK104" s="15"/>
      <c r="AL104" s="15"/>
    </row>
    <row r="105" spans="1:38" s="10" customFormat="1" ht="30">
      <c r="A105" s="68" t="s">
        <v>66</v>
      </c>
      <c r="B105" s="55">
        <v>987</v>
      </c>
      <c r="C105" s="50" t="s">
        <v>39</v>
      </c>
      <c r="D105" s="50" t="s">
        <v>115</v>
      </c>
      <c r="E105" s="50" t="s">
        <v>74</v>
      </c>
      <c r="F105" s="50"/>
      <c r="G105" s="50"/>
      <c r="H105" s="46"/>
      <c r="I105" s="56">
        <v>113800</v>
      </c>
      <c r="J105" s="56" t="e">
        <f>#REF!</f>
        <v>#REF!</v>
      </c>
      <c r="K105" s="56" t="e">
        <f>#REF!</f>
        <v>#REF!</v>
      </c>
      <c r="L105" s="56" t="e">
        <f>#REF!</f>
        <v>#REF!</v>
      </c>
      <c r="M105" s="56" t="e">
        <f>#REF!</f>
        <v>#REF!</v>
      </c>
      <c r="N105" s="56" t="e">
        <f>#REF!</f>
        <v>#REF!</v>
      </c>
      <c r="O105" s="56" t="e">
        <f>#REF!</f>
        <v>#REF!</v>
      </c>
      <c r="P105" s="46">
        <v>51175</v>
      </c>
      <c r="Q105" s="56" t="e">
        <f>#REF!</f>
        <v>#REF!</v>
      </c>
      <c r="R105" s="56" t="e">
        <f>#REF!</f>
        <v>#REF!</v>
      </c>
      <c r="S105" s="56" t="e">
        <f>#REF!</f>
        <v>#REF!</v>
      </c>
      <c r="T105" s="56" t="e">
        <f>#REF!</f>
        <v>#REF!</v>
      </c>
      <c r="U105" s="56" t="e">
        <f>#REF!</f>
        <v>#REF!</v>
      </c>
      <c r="V105" s="56" t="e">
        <f>#REF!</f>
        <v>#REF!</v>
      </c>
      <c r="W105" s="56" t="e">
        <f>#REF!</f>
        <v>#REF!</v>
      </c>
      <c r="X105" s="56" t="e">
        <f>#REF!</f>
        <v>#REF!</v>
      </c>
      <c r="Y105" s="56" t="e">
        <f>#REF!</f>
        <v>#REF!</v>
      </c>
      <c r="Z105" s="56" t="e">
        <f>#REF!</f>
        <v>#REF!</v>
      </c>
      <c r="AA105" s="56" t="e">
        <f>#REF!</f>
        <v>#REF!</v>
      </c>
      <c r="AB105" s="56" t="e">
        <f>#REF!</f>
        <v>#REF!</v>
      </c>
      <c r="AC105" s="56" t="e">
        <f>#REF!</f>
        <v>#REF!</v>
      </c>
      <c r="AD105" s="56">
        <f t="shared" si="55"/>
        <v>44.96924428822496</v>
      </c>
      <c r="AE105" s="46">
        <v>90470</v>
      </c>
      <c r="AF105" s="56">
        <f t="shared" si="56"/>
        <v>79.49912126537785</v>
      </c>
      <c r="AG105" s="16"/>
      <c r="AH105" s="16"/>
      <c r="AI105" s="16"/>
      <c r="AJ105" s="16"/>
      <c r="AK105" s="16"/>
      <c r="AL105" s="16"/>
    </row>
    <row r="106" spans="1:38" s="9" customFormat="1" ht="28.5">
      <c r="A106" s="51" t="s">
        <v>62</v>
      </c>
      <c r="B106" s="43">
        <v>987</v>
      </c>
      <c r="C106" s="44" t="s">
        <v>39</v>
      </c>
      <c r="D106" s="44" t="s">
        <v>116</v>
      </c>
      <c r="E106" s="44"/>
      <c r="F106" s="44"/>
      <c r="G106" s="44"/>
      <c r="H106" s="48"/>
      <c r="I106" s="47">
        <f>I107+I108</f>
        <v>1158100</v>
      </c>
      <c r="J106" s="47" t="e">
        <f aca="true" t="shared" si="66" ref="J106:AC106">J107+J108</f>
        <v>#REF!</v>
      </c>
      <c r="K106" s="47" t="e">
        <f t="shared" si="66"/>
        <v>#REF!</v>
      </c>
      <c r="L106" s="47" t="e">
        <f t="shared" si="66"/>
        <v>#REF!</v>
      </c>
      <c r="M106" s="47" t="e">
        <f t="shared" si="66"/>
        <v>#REF!</v>
      </c>
      <c r="N106" s="47" t="e">
        <f t="shared" si="66"/>
        <v>#REF!</v>
      </c>
      <c r="O106" s="47" t="e">
        <f t="shared" si="66"/>
        <v>#REF!</v>
      </c>
      <c r="P106" s="48">
        <f t="shared" si="66"/>
        <v>238304.33</v>
      </c>
      <c r="Q106" s="47" t="e">
        <f t="shared" si="66"/>
        <v>#REF!</v>
      </c>
      <c r="R106" s="47" t="e">
        <f t="shared" si="66"/>
        <v>#REF!</v>
      </c>
      <c r="S106" s="47" t="e">
        <f t="shared" si="66"/>
        <v>#REF!</v>
      </c>
      <c r="T106" s="47" t="e">
        <f t="shared" si="66"/>
        <v>#REF!</v>
      </c>
      <c r="U106" s="47" t="e">
        <f t="shared" si="66"/>
        <v>#REF!</v>
      </c>
      <c r="V106" s="47" t="e">
        <f t="shared" si="66"/>
        <v>#REF!</v>
      </c>
      <c r="W106" s="47" t="e">
        <f t="shared" si="66"/>
        <v>#REF!</v>
      </c>
      <c r="X106" s="47" t="e">
        <f t="shared" si="66"/>
        <v>#REF!</v>
      </c>
      <c r="Y106" s="47" t="e">
        <f t="shared" si="66"/>
        <v>#REF!</v>
      </c>
      <c r="Z106" s="47" t="e">
        <f t="shared" si="66"/>
        <v>#REF!</v>
      </c>
      <c r="AA106" s="47" t="e">
        <f t="shared" si="66"/>
        <v>#REF!</v>
      </c>
      <c r="AB106" s="47" t="e">
        <f t="shared" si="66"/>
        <v>#REF!</v>
      </c>
      <c r="AC106" s="47" t="e">
        <f t="shared" si="66"/>
        <v>#REF!</v>
      </c>
      <c r="AD106" s="47">
        <f t="shared" si="55"/>
        <v>20.57718072705293</v>
      </c>
      <c r="AE106" s="48">
        <f>AE107+AE108</f>
        <v>1111459.11</v>
      </c>
      <c r="AF106" s="47">
        <f t="shared" si="56"/>
        <v>95.97263707797255</v>
      </c>
      <c r="AG106" s="15"/>
      <c r="AH106" s="15"/>
      <c r="AI106" s="15"/>
      <c r="AJ106" s="15"/>
      <c r="AK106" s="15"/>
      <c r="AL106" s="15"/>
    </row>
    <row r="107" spans="1:38" s="7" customFormat="1" ht="15">
      <c r="A107" s="54" t="s">
        <v>145</v>
      </c>
      <c r="B107" s="55">
        <v>987</v>
      </c>
      <c r="C107" s="50" t="s">
        <v>39</v>
      </c>
      <c r="D107" s="50" t="s">
        <v>116</v>
      </c>
      <c r="E107" s="50" t="s">
        <v>6</v>
      </c>
      <c r="F107" s="50"/>
      <c r="G107" s="50"/>
      <c r="H107" s="46"/>
      <c r="I107" s="56">
        <v>1152500</v>
      </c>
      <c r="J107" s="56" t="e">
        <f>#REF!</f>
        <v>#REF!</v>
      </c>
      <c r="K107" s="56" t="e">
        <f>#REF!</f>
        <v>#REF!</v>
      </c>
      <c r="L107" s="56" t="e">
        <f>#REF!</f>
        <v>#REF!</v>
      </c>
      <c r="M107" s="56" t="e">
        <f>#REF!</f>
        <v>#REF!</v>
      </c>
      <c r="N107" s="56" t="e">
        <f>#REF!</f>
        <v>#REF!</v>
      </c>
      <c r="O107" s="56" t="e">
        <f>#REF!</f>
        <v>#REF!</v>
      </c>
      <c r="P107" s="46">
        <v>236017.77</v>
      </c>
      <c r="Q107" s="56" t="e">
        <f>#REF!</f>
        <v>#REF!</v>
      </c>
      <c r="R107" s="56" t="e">
        <f>#REF!</f>
        <v>#REF!</v>
      </c>
      <c r="S107" s="56" t="e">
        <f>#REF!</f>
        <v>#REF!</v>
      </c>
      <c r="T107" s="56" t="e">
        <f>#REF!</f>
        <v>#REF!</v>
      </c>
      <c r="U107" s="56" t="e">
        <f>#REF!</f>
        <v>#REF!</v>
      </c>
      <c r="V107" s="56" t="e">
        <f>#REF!</f>
        <v>#REF!</v>
      </c>
      <c r="W107" s="56" t="e">
        <f>#REF!</f>
        <v>#REF!</v>
      </c>
      <c r="X107" s="56" t="e">
        <f>#REF!</f>
        <v>#REF!</v>
      </c>
      <c r="Y107" s="56" t="e">
        <f>#REF!</f>
        <v>#REF!</v>
      </c>
      <c r="Z107" s="56" t="e">
        <f>#REF!</f>
        <v>#REF!</v>
      </c>
      <c r="AA107" s="56" t="e">
        <f>#REF!</f>
        <v>#REF!</v>
      </c>
      <c r="AB107" s="56" t="e">
        <f>#REF!</f>
        <v>#REF!</v>
      </c>
      <c r="AC107" s="56" t="e">
        <f>#REF!</f>
        <v>#REF!</v>
      </c>
      <c r="AD107" s="56">
        <f t="shared" si="55"/>
        <v>20.478765292841647</v>
      </c>
      <c r="AE107" s="46">
        <v>1107358.55</v>
      </c>
      <c r="AF107" s="56">
        <f t="shared" si="56"/>
        <v>96.08317136659436</v>
      </c>
      <c r="AG107" s="14"/>
      <c r="AH107" s="14"/>
      <c r="AI107" s="14"/>
      <c r="AJ107" s="14"/>
      <c r="AK107" s="14"/>
      <c r="AL107" s="14"/>
    </row>
    <row r="108" spans="1:38" s="7" customFormat="1" ht="15">
      <c r="A108" s="54" t="s">
        <v>43</v>
      </c>
      <c r="B108" s="55">
        <v>987</v>
      </c>
      <c r="C108" s="50" t="s">
        <v>39</v>
      </c>
      <c r="D108" s="50" t="s">
        <v>116</v>
      </c>
      <c r="E108" s="50" t="s">
        <v>44</v>
      </c>
      <c r="F108" s="45"/>
      <c r="G108" s="50"/>
      <c r="H108" s="46"/>
      <c r="I108" s="56">
        <v>5600</v>
      </c>
      <c r="J108" s="56" t="e">
        <f>#REF!+#REF!+#REF!</f>
        <v>#REF!</v>
      </c>
      <c r="K108" s="56" t="e">
        <f>#REF!+#REF!+#REF!</f>
        <v>#REF!</v>
      </c>
      <c r="L108" s="56" t="e">
        <f>#REF!+#REF!+#REF!</f>
        <v>#REF!</v>
      </c>
      <c r="M108" s="56" t="e">
        <f>#REF!+#REF!+#REF!</f>
        <v>#REF!</v>
      </c>
      <c r="N108" s="56" t="e">
        <f>#REF!+#REF!+#REF!</f>
        <v>#REF!</v>
      </c>
      <c r="O108" s="56" t="e">
        <f>#REF!+#REF!+#REF!</f>
        <v>#REF!</v>
      </c>
      <c r="P108" s="46">
        <v>2286.56</v>
      </c>
      <c r="Q108" s="56" t="e">
        <f>#REF!+#REF!+#REF!</f>
        <v>#REF!</v>
      </c>
      <c r="R108" s="56" t="e">
        <f>#REF!+#REF!+#REF!</f>
        <v>#REF!</v>
      </c>
      <c r="S108" s="56" t="e">
        <f>#REF!+#REF!+#REF!</f>
        <v>#REF!</v>
      </c>
      <c r="T108" s="56" t="e">
        <f>#REF!+#REF!+#REF!</f>
        <v>#REF!</v>
      </c>
      <c r="U108" s="56" t="e">
        <f>#REF!+#REF!+#REF!</f>
        <v>#REF!</v>
      </c>
      <c r="V108" s="56" t="e">
        <f>#REF!+#REF!+#REF!</f>
        <v>#REF!</v>
      </c>
      <c r="W108" s="56" t="e">
        <f>#REF!+#REF!+#REF!</f>
        <v>#REF!</v>
      </c>
      <c r="X108" s="56" t="e">
        <f>#REF!+#REF!+#REF!</f>
        <v>#REF!</v>
      </c>
      <c r="Y108" s="56" t="e">
        <f>#REF!+#REF!+#REF!</f>
        <v>#REF!</v>
      </c>
      <c r="Z108" s="56" t="e">
        <f>#REF!+#REF!+#REF!</f>
        <v>#REF!</v>
      </c>
      <c r="AA108" s="56" t="e">
        <f>#REF!+#REF!+#REF!</f>
        <v>#REF!</v>
      </c>
      <c r="AB108" s="56" t="e">
        <f>#REF!+#REF!+#REF!</f>
        <v>#REF!</v>
      </c>
      <c r="AC108" s="56" t="e">
        <f>#REF!+#REF!+#REF!</f>
        <v>#REF!</v>
      </c>
      <c r="AD108" s="56">
        <f t="shared" si="55"/>
        <v>40.831428571428575</v>
      </c>
      <c r="AE108" s="46">
        <v>4100.56</v>
      </c>
      <c r="AF108" s="56">
        <f t="shared" si="56"/>
        <v>73.22428571428573</v>
      </c>
      <c r="AG108" s="14"/>
      <c r="AH108" s="14"/>
      <c r="AI108" s="14"/>
      <c r="AJ108" s="14"/>
      <c r="AK108" s="14"/>
      <c r="AL108" s="14"/>
    </row>
    <row r="109" spans="1:38" s="9" customFormat="1" ht="57">
      <c r="A109" s="42" t="s">
        <v>118</v>
      </c>
      <c r="B109" s="43">
        <v>987</v>
      </c>
      <c r="C109" s="44" t="s">
        <v>39</v>
      </c>
      <c r="D109" s="44" t="s">
        <v>117</v>
      </c>
      <c r="E109" s="44"/>
      <c r="F109" s="44"/>
      <c r="G109" s="44"/>
      <c r="H109" s="48"/>
      <c r="I109" s="47">
        <f>I110</f>
        <v>84000</v>
      </c>
      <c r="J109" s="47" t="e">
        <f aca="true" t="shared" si="67" ref="J109:AE109">J110</f>
        <v>#REF!</v>
      </c>
      <c r="K109" s="47" t="e">
        <f t="shared" si="67"/>
        <v>#REF!</v>
      </c>
      <c r="L109" s="47" t="e">
        <f t="shared" si="67"/>
        <v>#REF!</v>
      </c>
      <c r="M109" s="47" t="e">
        <f t="shared" si="67"/>
        <v>#REF!</v>
      </c>
      <c r="N109" s="47" t="e">
        <f t="shared" si="67"/>
        <v>#REF!</v>
      </c>
      <c r="O109" s="47" t="e">
        <f t="shared" si="67"/>
        <v>#REF!</v>
      </c>
      <c r="P109" s="48">
        <f t="shared" si="67"/>
        <v>63000</v>
      </c>
      <c r="Q109" s="47" t="e">
        <f t="shared" si="67"/>
        <v>#REF!</v>
      </c>
      <c r="R109" s="47" t="e">
        <f t="shared" si="67"/>
        <v>#REF!</v>
      </c>
      <c r="S109" s="47" t="e">
        <f t="shared" si="67"/>
        <v>#REF!</v>
      </c>
      <c r="T109" s="47" t="e">
        <f t="shared" si="67"/>
        <v>#REF!</v>
      </c>
      <c r="U109" s="47" t="e">
        <f t="shared" si="67"/>
        <v>#REF!</v>
      </c>
      <c r="V109" s="47" t="e">
        <f t="shared" si="67"/>
        <v>#REF!</v>
      </c>
      <c r="W109" s="47" t="e">
        <f t="shared" si="67"/>
        <v>#REF!</v>
      </c>
      <c r="X109" s="47" t="e">
        <f t="shared" si="67"/>
        <v>#REF!</v>
      </c>
      <c r="Y109" s="47" t="e">
        <f t="shared" si="67"/>
        <v>#REF!</v>
      </c>
      <c r="Z109" s="47" t="e">
        <f t="shared" si="67"/>
        <v>#REF!</v>
      </c>
      <c r="AA109" s="47" t="e">
        <f t="shared" si="67"/>
        <v>#REF!</v>
      </c>
      <c r="AB109" s="47" t="e">
        <f t="shared" si="67"/>
        <v>#REF!</v>
      </c>
      <c r="AC109" s="47" t="e">
        <f t="shared" si="67"/>
        <v>#REF!</v>
      </c>
      <c r="AD109" s="47">
        <f aca="true" t="shared" si="68" ref="AD109:AD114">P109*100/I109</f>
        <v>75</v>
      </c>
      <c r="AE109" s="48">
        <f t="shared" si="67"/>
        <v>84000</v>
      </c>
      <c r="AF109" s="47">
        <f aca="true" t="shared" si="69" ref="AF109:AF114">AE109*100/I109</f>
        <v>100</v>
      </c>
      <c r="AG109" s="15"/>
      <c r="AH109" s="15"/>
      <c r="AI109" s="15"/>
      <c r="AJ109" s="15"/>
      <c r="AK109" s="15"/>
      <c r="AL109" s="15"/>
    </row>
    <row r="110" spans="1:38" s="7" customFormat="1" ht="15">
      <c r="A110" s="54" t="s">
        <v>43</v>
      </c>
      <c r="B110" s="55">
        <v>987</v>
      </c>
      <c r="C110" s="50" t="s">
        <v>39</v>
      </c>
      <c r="D110" s="50" t="s">
        <v>122</v>
      </c>
      <c r="E110" s="50" t="s">
        <v>44</v>
      </c>
      <c r="F110" s="50"/>
      <c r="G110" s="50"/>
      <c r="H110" s="46"/>
      <c r="I110" s="56">
        <v>84000</v>
      </c>
      <c r="J110" s="56" t="e">
        <f>#REF!</f>
        <v>#REF!</v>
      </c>
      <c r="K110" s="56" t="e">
        <f>#REF!</f>
        <v>#REF!</v>
      </c>
      <c r="L110" s="56" t="e">
        <f>#REF!</f>
        <v>#REF!</v>
      </c>
      <c r="M110" s="56" t="e">
        <f>#REF!</f>
        <v>#REF!</v>
      </c>
      <c r="N110" s="56" t="e">
        <f>#REF!</f>
        <v>#REF!</v>
      </c>
      <c r="O110" s="56" t="e">
        <f>#REF!</f>
        <v>#REF!</v>
      </c>
      <c r="P110" s="46">
        <v>63000</v>
      </c>
      <c r="Q110" s="56" t="e">
        <f>#REF!</f>
        <v>#REF!</v>
      </c>
      <c r="R110" s="56" t="e">
        <f>#REF!</f>
        <v>#REF!</v>
      </c>
      <c r="S110" s="56" t="e">
        <f>#REF!</f>
        <v>#REF!</v>
      </c>
      <c r="T110" s="56" t="e">
        <f>#REF!</f>
        <v>#REF!</v>
      </c>
      <c r="U110" s="56" t="e">
        <f>#REF!</f>
        <v>#REF!</v>
      </c>
      <c r="V110" s="56" t="e">
        <f>#REF!</f>
        <v>#REF!</v>
      </c>
      <c r="W110" s="56" t="e">
        <f>#REF!</f>
        <v>#REF!</v>
      </c>
      <c r="X110" s="56" t="e">
        <f>#REF!</f>
        <v>#REF!</v>
      </c>
      <c r="Y110" s="56" t="e">
        <f>#REF!</f>
        <v>#REF!</v>
      </c>
      <c r="Z110" s="56" t="e">
        <f>#REF!</f>
        <v>#REF!</v>
      </c>
      <c r="AA110" s="56" t="e">
        <f>#REF!</f>
        <v>#REF!</v>
      </c>
      <c r="AB110" s="56" t="e">
        <f>#REF!</f>
        <v>#REF!</v>
      </c>
      <c r="AC110" s="56" t="e">
        <f>#REF!</f>
        <v>#REF!</v>
      </c>
      <c r="AD110" s="56">
        <f t="shared" si="68"/>
        <v>75</v>
      </c>
      <c r="AE110" s="46">
        <v>84000</v>
      </c>
      <c r="AF110" s="56">
        <f t="shared" si="69"/>
        <v>100</v>
      </c>
      <c r="AG110" s="14"/>
      <c r="AH110" s="14"/>
      <c r="AI110" s="14"/>
      <c r="AJ110" s="14"/>
      <c r="AK110" s="14"/>
      <c r="AL110" s="14"/>
    </row>
    <row r="111" spans="1:38" s="3" customFormat="1" ht="18.75" customHeight="1">
      <c r="A111" s="42" t="s">
        <v>41</v>
      </c>
      <c r="B111" s="59"/>
      <c r="C111" s="50"/>
      <c r="D111" s="72"/>
      <c r="E111" s="50"/>
      <c r="F111" s="50"/>
      <c r="G111" s="59"/>
      <c r="H111" s="46"/>
      <c r="I111" s="47">
        <f aca="true" t="shared" si="70" ref="I111:AC111">I5+I24+I28+I35+I59+I63+I75+I84+I88</f>
        <v>110111900</v>
      </c>
      <c r="J111" s="47" t="e">
        <f t="shared" si="70"/>
        <v>#REF!</v>
      </c>
      <c r="K111" s="47" t="e">
        <f t="shared" si="70"/>
        <v>#REF!</v>
      </c>
      <c r="L111" s="47" t="e">
        <f t="shared" si="70"/>
        <v>#REF!</v>
      </c>
      <c r="M111" s="47" t="e">
        <f t="shared" si="70"/>
        <v>#REF!</v>
      </c>
      <c r="N111" s="47" t="e">
        <f t="shared" si="70"/>
        <v>#REF!</v>
      </c>
      <c r="O111" s="47" t="e">
        <f t="shared" si="70"/>
        <v>#REF!</v>
      </c>
      <c r="P111" s="48">
        <f t="shared" si="70"/>
        <v>55516153.019999996</v>
      </c>
      <c r="Q111" s="47" t="e">
        <f t="shared" si="70"/>
        <v>#REF!</v>
      </c>
      <c r="R111" s="47" t="e">
        <f t="shared" si="70"/>
        <v>#REF!</v>
      </c>
      <c r="S111" s="47" t="e">
        <f t="shared" si="70"/>
        <v>#REF!</v>
      </c>
      <c r="T111" s="47" t="e">
        <f t="shared" si="70"/>
        <v>#REF!</v>
      </c>
      <c r="U111" s="47" t="e">
        <f t="shared" si="70"/>
        <v>#REF!</v>
      </c>
      <c r="V111" s="47" t="e">
        <f t="shared" si="70"/>
        <v>#REF!</v>
      </c>
      <c r="W111" s="47" t="e">
        <f t="shared" si="70"/>
        <v>#REF!</v>
      </c>
      <c r="X111" s="47" t="e">
        <f t="shared" si="70"/>
        <v>#REF!</v>
      </c>
      <c r="Y111" s="47" t="e">
        <f t="shared" si="70"/>
        <v>#REF!</v>
      </c>
      <c r="Z111" s="47" t="e">
        <f t="shared" si="70"/>
        <v>#REF!</v>
      </c>
      <c r="AA111" s="47" t="e">
        <f t="shared" si="70"/>
        <v>#REF!</v>
      </c>
      <c r="AB111" s="47" t="e">
        <f t="shared" si="70"/>
        <v>#REF!</v>
      </c>
      <c r="AC111" s="47" t="e">
        <f t="shared" si="70"/>
        <v>#REF!</v>
      </c>
      <c r="AD111" s="47">
        <f t="shared" si="68"/>
        <v>50.417941221611834</v>
      </c>
      <c r="AE111" s="48">
        <f>AE5+AE24+AE28+AE35+AE59+AE63+AE75+AE84+AE88</f>
        <v>98104070.49000001</v>
      </c>
      <c r="AF111" s="47">
        <f t="shared" si="69"/>
        <v>89.09488483079485</v>
      </c>
      <c r="AG111" s="18"/>
      <c r="AH111" s="18"/>
      <c r="AI111" s="18"/>
      <c r="AJ111" s="18"/>
      <c r="AK111" s="18"/>
      <c r="AL111" s="18"/>
    </row>
    <row r="112" spans="1:38" s="3" customFormat="1" ht="18.75" customHeight="1">
      <c r="A112" s="42" t="s">
        <v>156</v>
      </c>
      <c r="B112" s="59"/>
      <c r="C112" s="50"/>
      <c r="D112" s="72"/>
      <c r="E112" s="50"/>
      <c r="F112" s="50"/>
      <c r="G112" s="59"/>
      <c r="H112" s="46"/>
      <c r="I112" s="47">
        <f>I92</f>
        <v>2000000</v>
      </c>
      <c r="J112" s="47">
        <f aca="true" t="shared" si="71" ref="J112:P112">J92</f>
        <v>0</v>
      </c>
      <c r="K112" s="47">
        <f t="shared" si="71"/>
        <v>0</v>
      </c>
      <c r="L112" s="47">
        <f t="shared" si="71"/>
        <v>0</v>
      </c>
      <c r="M112" s="47">
        <f t="shared" si="71"/>
        <v>0</v>
      </c>
      <c r="N112" s="47">
        <f t="shared" si="71"/>
        <v>0</v>
      </c>
      <c r="O112" s="47">
        <f t="shared" si="71"/>
        <v>0</v>
      </c>
      <c r="P112" s="47">
        <f t="shared" si="71"/>
        <v>2000000</v>
      </c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>
        <f t="shared" si="68"/>
        <v>100</v>
      </c>
      <c r="AE112" s="48">
        <f>AE92</f>
        <v>2000000</v>
      </c>
      <c r="AF112" s="47">
        <f t="shared" si="69"/>
        <v>100</v>
      </c>
      <c r="AG112" s="18"/>
      <c r="AH112" s="18"/>
      <c r="AI112" s="18"/>
      <c r="AJ112" s="18"/>
      <c r="AK112" s="18"/>
      <c r="AL112" s="18"/>
    </row>
    <row r="113" spans="1:38" s="3" customFormat="1" ht="18.75" customHeight="1">
      <c r="A113" s="42" t="s">
        <v>40</v>
      </c>
      <c r="B113" s="55"/>
      <c r="C113" s="50"/>
      <c r="D113" s="55"/>
      <c r="E113" s="50"/>
      <c r="F113" s="50"/>
      <c r="G113" s="59"/>
      <c r="H113" s="46"/>
      <c r="I113" s="47">
        <f aca="true" t="shared" si="72" ref="I113:AC113">I99</f>
        <v>2631500</v>
      </c>
      <c r="J113" s="47" t="e">
        <f t="shared" si="72"/>
        <v>#REF!</v>
      </c>
      <c r="K113" s="47" t="e">
        <f t="shared" si="72"/>
        <v>#REF!</v>
      </c>
      <c r="L113" s="47" t="e">
        <f t="shared" si="72"/>
        <v>#REF!</v>
      </c>
      <c r="M113" s="47" t="e">
        <f t="shared" si="72"/>
        <v>#REF!</v>
      </c>
      <c r="N113" s="47" t="e">
        <f t="shared" si="72"/>
        <v>#REF!</v>
      </c>
      <c r="O113" s="47" t="e">
        <f t="shared" si="72"/>
        <v>#REF!</v>
      </c>
      <c r="P113" s="48">
        <f t="shared" si="72"/>
        <v>1145707.69</v>
      </c>
      <c r="Q113" s="47" t="e">
        <f t="shared" si="72"/>
        <v>#REF!</v>
      </c>
      <c r="R113" s="47" t="e">
        <f t="shared" si="72"/>
        <v>#REF!</v>
      </c>
      <c r="S113" s="47" t="e">
        <f t="shared" si="72"/>
        <v>#REF!</v>
      </c>
      <c r="T113" s="47" t="e">
        <f t="shared" si="72"/>
        <v>#REF!</v>
      </c>
      <c r="U113" s="47" t="e">
        <f t="shared" si="72"/>
        <v>#REF!</v>
      </c>
      <c r="V113" s="47" t="e">
        <f t="shared" si="72"/>
        <v>#REF!</v>
      </c>
      <c r="W113" s="47" t="e">
        <f t="shared" si="72"/>
        <v>#REF!</v>
      </c>
      <c r="X113" s="47" t="e">
        <f t="shared" si="72"/>
        <v>#REF!</v>
      </c>
      <c r="Y113" s="47" t="e">
        <f t="shared" si="72"/>
        <v>#REF!</v>
      </c>
      <c r="Z113" s="47" t="e">
        <f t="shared" si="72"/>
        <v>#REF!</v>
      </c>
      <c r="AA113" s="47" t="e">
        <f t="shared" si="72"/>
        <v>#REF!</v>
      </c>
      <c r="AB113" s="47" t="e">
        <f t="shared" si="72"/>
        <v>#REF!</v>
      </c>
      <c r="AC113" s="47" t="e">
        <f t="shared" si="72"/>
        <v>#REF!</v>
      </c>
      <c r="AD113" s="47">
        <f t="shared" si="68"/>
        <v>43.538198365950976</v>
      </c>
      <c r="AE113" s="48">
        <f>AE99</f>
        <v>2561529.1100000003</v>
      </c>
      <c r="AF113" s="47">
        <f t="shared" si="69"/>
        <v>97.34102641079234</v>
      </c>
      <c r="AG113" s="18"/>
      <c r="AH113" s="18"/>
      <c r="AI113" s="18"/>
      <c r="AJ113" s="18"/>
      <c r="AK113" s="18"/>
      <c r="AL113" s="18"/>
    </row>
    <row r="114" spans="1:38" s="3" customFormat="1" ht="19.5" customHeight="1">
      <c r="A114" s="42" t="s">
        <v>42</v>
      </c>
      <c r="B114" s="55"/>
      <c r="C114" s="50"/>
      <c r="D114" s="55"/>
      <c r="E114" s="50"/>
      <c r="F114" s="50"/>
      <c r="G114" s="59"/>
      <c r="H114" s="46"/>
      <c r="I114" s="47">
        <f>I111+I113+I112</f>
        <v>114743400</v>
      </c>
      <c r="J114" s="47" t="e">
        <f aca="true" t="shared" si="73" ref="J114:P114">J111+J113+J112</f>
        <v>#REF!</v>
      </c>
      <c r="K114" s="47" t="e">
        <f t="shared" si="73"/>
        <v>#REF!</v>
      </c>
      <c r="L114" s="47" t="e">
        <f t="shared" si="73"/>
        <v>#REF!</v>
      </c>
      <c r="M114" s="47" t="e">
        <f t="shared" si="73"/>
        <v>#REF!</v>
      </c>
      <c r="N114" s="47" t="e">
        <f t="shared" si="73"/>
        <v>#REF!</v>
      </c>
      <c r="O114" s="47" t="e">
        <f t="shared" si="73"/>
        <v>#REF!</v>
      </c>
      <c r="P114" s="73">
        <f t="shared" si="73"/>
        <v>58661860.70999999</v>
      </c>
      <c r="Q114" s="47" t="e">
        <f aca="true" t="shared" si="74" ref="Q114:AC114">Q111+Q113</f>
        <v>#REF!</v>
      </c>
      <c r="R114" s="47" t="e">
        <f t="shared" si="74"/>
        <v>#REF!</v>
      </c>
      <c r="S114" s="47" t="e">
        <f t="shared" si="74"/>
        <v>#REF!</v>
      </c>
      <c r="T114" s="47" t="e">
        <f t="shared" si="74"/>
        <v>#REF!</v>
      </c>
      <c r="U114" s="47" t="e">
        <f t="shared" si="74"/>
        <v>#REF!</v>
      </c>
      <c r="V114" s="47" t="e">
        <f t="shared" si="74"/>
        <v>#REF!</v>
      </c>
      <c r="W114" s="47" t="e">
        <f t="shared" si="74"/>
        <v>#REF!</v>
      </c>
      <c r="X114" s="47" t="e">
        <f t="shared" si="74"/>
        <v>#REF!</v>
      </c>
      <c r="Y114" s="47" t="e">
        <f t="shared" si="74"/>
        <v>#REF!</v>
      </c>
      <c r="Z114" s="47" t="e">
        <f t="shared" si="74"/>
        <v>#REF!</v>
      </c>
      <c r="AA114" s="47" t="e">
        <f t="shared" si="74"/>
        <v>#REF!</v>
      </c>
      <c r="AB114" s="47" t="e">
        <f t="shared" si="74"/>
        <v>#REF!</v>
      </c>
      <c r="AC114" s="47" t="e">
        <f t="shared" si="74"/>
        <v>#REF!</v>
      </c>
      <c r="AD114" s="47">
        <f t="shared" si="68"/>
        <v>51.124387729490316</v>
      </c>
      <c r="AE114" s="48">
        <f>AE111+AE113+AE112</f>
        <v>102665599.60000001</v>
      </c>
      <c r="AF114" s="47">
        <f t="shared" si="69"/>
        <v>89.47407833478876</v>
      </c>
      <c r="AG114" s="26"/>
      <c r="AH114" s="26"/>
      <c r="AI114" s="18"/>
      <c r="AJ114" s="18"/>
      <c r="AK114" s="18"/>
      <c r="AL114" s="18"/>
    </row>
    <row r="115" spans="1:38" s="8" customFormat="1" ht="15">
      <c r="A115" s="74" t="s">
        <v>31</v>
      </c>
      <c r="B115" s="55"/>
      <c r="C115" s="55"/>
      <c r="D115" s="55"/>
      <c r="E115" s="55"/>
      <c r="F115" s="55"/>
      <c r="G115" s="75"/>
      <c r="H115" s="46"/>
      <c r="I115" s="47">
        <f>105808600-I114</f>
        <v>-8934800</v>
      </c>
      <c r="J115" s="46" t="e">
        <f>#REF!-'Расходы местного бюджета '!J114</f>
        <v>#REF!</v>
      </c>
      <c r="K115" s="46" t="e">
        <f>#REF!-'Расходы местного бюджета '!K114</f>
        <v>#REF!</v>
      </c>
      <c r="L115" s="46" t="e">
        <f>#REF!-'Расходы местного бюджета '!L114</f>
        <v>#REF!</v>
      </c>
      <c r="M115" s="46" t="e">
        <f>#REF!-'Расходы местного бюджета '!M114</f>
        <v>#REF!</v>
      </c>
      <c r="N115" s="46"/>
      <c r="O115" s="48"/>
      <c r="P115" s="48">
        <f>70013515.78-P114</f>
        <v>11351655.070000008</v>
      </c>
      <c r="Q115" s="56" t="e">
        <f>#REF!-'Расходы местного бюджета '!Q114</f>
        <v>#REF!</v>
      </c>
      <c r="R115" s="56" t="e">
        <f>#REF!-'Расходы местного бюджета '!R114</f>
        <v>#REF!</v>
      </c>
      <c r="S115" s="56" t="e">
        <f>#REF!-'Расходы местного бюджета '!S114</f>
        <v>#REF!</v>
      </c>
      <c r="T115" s="56" t="e">
        <f>#REF!-'Расходы местного бюджета '!T114</f>
        <v>#REF!</v>
      </c>
      <c r="U115" s="56" t="e">
        <f>#REF!-'Расходы местного бюджета '!U114</f>
        <v>#REF!</v>
      </c>
      <c r="V115" s="56" t="e">
        <f>#REF!-'Расходы местного бюджета '!V114</f>
        <v>#REF!</v>
      </c>
      <c r="W115" s="56" t="e">
        <f>#REF!-'Расходы местного бюджета '!W114</f>
        <v>#REF!</v>
      </c>
      <c r="X115" s="56" t="e">
        <f>#REF!-'Расходы местного бюджета '!X114</f>
        <v>#REF!</v>
      </c>
      <c r="Y115" s="56" t="e">
        <f>#REF!-'Расходы местного бюджета '!Y114</f>
        <v>#REF!</v>
      </c>
      <c r="Z115" s="56" t="e">
        <f>#REF!-'Расходы местного бюджета '!Z114</f>
        <v>#REF!</v>
      </c>
      <c r="AA115" s="56" t="e">
        <f>#REF!-'Расходы местного бюджета '!AA114</f>
        <v>#REF!</v>
      </c>
      <c r="AB115" s="56" t="e">
        <f>#REF!-'Расходы местного бюджета '!AB114</f>
        <v>#REF!</v>
      </c>
      <c r="AC115" s="47"/>
      <c r="AD115" s="76"/>
      <c r="AE115" s="48">
        <f>106287200-AE114</f>
        <v>3621600.399999991</v>
      </c>
      <c r="AF115" s="47"/>
      <c r="AG115" s="17"/>
      <c r="AH115" s="17"/>
      <c r="AI115" s="17"/>
      <c r="AJ115" s="17"/>
      <c r="AK115" s="17"/>
      <c r="AL115" s="17"/>
    </row>
    <row r="116" spans="1:38" s="8" customFormat="1" ht="15.75" customHeight="1">
      <c r="A116" s="42" t="s">
        <v>32</v>
      </c>
      <c r="B116" s="55"/>
      <c r="C116" s="55"/>
      <c r="D116" s="55"/>
      <c r="E116" s="55"/>
      <c r="F116" s="55"/>
      <c r="G116" s="75"/>
      <c r="H116" s="46"/>
      <c r="I116" s="47">
        <f>I114-I13-I21-I79</f>
        <v>100851500</v>
      </c>
      <c r="J116" s="47" t="e">
        <f aca="true" t="shared" si="75" ref="J116:P116">J114-J13-J21-J79</f>
        <v>#REF!</v>
      </c>
      <c r="K116" s="47" t="e">
        <f t="shared" si="75"/>
        <v>#REF!</v>
      </c>
      <c r="L116" s="47" t="e">
        <f t="shared" si="75"/>
        <v>#REF!</v>
      </c>
      <c r="M116" s="47" t="e">
        <f t="shared" si="75"/>
        <v>#REF!</v>
      </c>
      <c r="N116" s="47" t="e">
        <f t="shared" si="75"/>
        <v>#REF!</v>
      </c>
      <c r="O116" s="47" t="e">
        <f t="shared" si="75"/>
        <v>#REF!</v>
      </c>
      <c r="P116" s="47">
        <f t="shared" si="75"/>
        <v>49529634.08999999</v>
      </c>
      <c r="Q116" s="56" t="e">
        <f aca="true" t="shared" si="76" ref="Q116:AB116">Q115</f>
        <v>#REF!</v>
      </c>
      <c r="R116" s="56" t="e">
        <f t="shared" si="76"/>
        <v>#REF!</v>
      </c>
      <c r="S116" s="56" t="e">
        <f t="shared" si="76"/>
        <v>#REF!</v>
      </c>
      <c r="T116" s="56" t="e">
        <f t="shared" si="76"/>
        <v>#REF!</v>
      </c>
      <c r="U116" s="56" t="e">
        <f t="shared" si="76"/>
        <v>#REF!</v>
      </c>
      <c r="V116" s="56" t="e">
        <f t="shared" si="76"/>
        <v>#REF!</v>
      </c>
      <c r="W116" s="56" t="e">
        <f t="shared" si="76"/>
        <v>#REF!</v>
      </c>
      <c r="X116" s="56" t="e">
        <f t="shared" si="76"/>
        <v>#REF!</v>
      </c>
      <c r="Y116" s="56" t="e">
        <f t="shared" si="76"/>
        <v>#REF!</v>
      </c>
      <c r="Z116" s="56" t="e">
        <f t="shared" si="76"/>
        <v>#REF!</v>
      </c>
      <c r="AA116" s="56" t="e">
        <f t="shared" si="76"/>
        <v>#REF!</v>
      </c>
      <c r="AB116" s="56" t="e">
        <f t="shared" si="76"/>
        <v>#REF!</v>
      </c>
      <c r="AC116" s="47"/>
      <c r="AD116" s="76"/>
      <c r="AE116" s="48">
        <f>AE114-AE13-AE21-AE79</f>
        <v>88780899.60000001</v>
      </c>
      <c r="AF116" s="56"/>
      <c r="AG116" s="17"/>
      <c r="AH116" s="17"/>
      <c r="AI116" s="17"/>
      <c r="AJ116" s="17"/>
      <c r="AK116" s="17"/>
      <c r="AL116" s="17"/>
    </row>
    <row r="117" spans="1:38" s="32" customFormat="1" ht="15.75" customHeight="1">
      <c r="A117" s="42" t="s">
        <v>136</v>
      </c>
      <c r="B117" s="43"/>
      <c r="C117" s="43"/>
      <c r="D117" s="43"/>
      <c r="E117" s="43"/>
      <c r="F117" s="43"/>
      <c r="G117" s="43"/>
      <c r="H117" s="43"/>
      <c r="I117" s="47">
        <f>I114-I79-I21-I13</f>
        <v>100851500</v>
      </c>
      <c r="J117" s="47" t="e">
        <f aca="true" t="shared" si="77" ref="J117:AE117">J114-J79-J21-J13</f>
        <v>#REF!</v>
      </c>
      <c r="K117" s="47" t="e">
        <f t="shared" si="77"/>
        <v>#REF!</v>
      </c>
      <c r="L117" s="47" t="e">
        <f t="shared" si="77"/>
        <v>#REF!</v>
      </c>
      <c r="M117" s="47" t="e">
        <f t="shared" si="77"/>
        <v>#REF!</v>
      </c>
      <c r="N117" s="47" t="e">
        <f t="shared" si="77"/>
        <v>#REF!</v>
      </c>
      <c r="O117" s="47" t="e">
        <f t="shared" si="77"/>
        <v>#REF!</v>
      </c>
      <c r="P117" s="47">
        <f t="shared" si="77"/>
        <v>49529634.08999999</v>
      </c>
      <c r="Q117" s="47" t="e">
        <f t="shared" si="77"/>
        <v>#REF!</v>
      </c>
      <c r="R117" s="47" t="e">
        <f t="shared" si="77"/>
        <v>#REF!</v>
      </c>
      <c r="S117" s="47" t="e">
        <f t="shared" si="77"/>
        <v>#REF!</v>
      </c>
      <c r="T117" s="47" t="e">
        <f t="shared" si="77"/>
        <v>#REF!</v>
      </c>
      <c r="U117" s="47" t="e">
        <f t="shared" si="77"/>
        <v>#REF!</v>
      </c>
      <c r="V117" s="47" t="e">
        <f t="shared" si="77"/>
        <v>#REF!</v>
      </c>
      <c r="W117" s="47" t="e">
        <f t="shared" si="77"/>
        <v>#REF!</v>
      </c>
      <c r="X117" s="47" t="e">
        <f t="shared" si="77"/>
        <v>#REF!</v>
      </c>
      <c r="Y117" s="47" t="e">
        <f t="shared" si="77"/>
        <v>#REF!</v>
      </c>
      <c r="Z117" s="47" t="e">
        <f t="shared" si="77"/>
        <v>#REF!</v>
      </c>
      <c r="AA117" s="47" t="e">
        <f t="shared" si="77"/>
        <v>#REF!</v>
      </c>
      <c r="AB117" s="47" t="e">
        <f t="shared" si="77"/>
        <v>#REF!</v>
      </c>
      <c r="AC117" s="47" t="e">
        <f t="shared" si="77"/>
        <v>#REF!</v>
      </c>
      <c r="AD117" s="47"/>
      <c r="AE117" s="47">
        <f t="shared" si="77"/>
        <v>88780899.60000001</v>
      </c>
      <c r="AF117" s="47"/>
      <c r="AG117" s="31"/>
      <c r="AH117" s="31"/>
      <c r="AI117" s="31"/>
      <c r="AJ117" s="31"/>
      <c r="AK117" s="31"/>
      <c r="AL117" s="31"/>
    </row>
    <row r="118" spans="1:38" s="3" customFormat="1" ht="12.75">
      <c r="A118" s="11"/>
      <c r="B118" s="13"/>
      <c r="C118" s="13"/>
      <c r="D118" s="13"/>
      <c r="E118" s="13"/>
      <c r="F118" s="13"/>
      <c r="G118" s="13"/>
      <c r="H118" s="13"/>
      <c r="I118" s="30"/>
      <c r="J118" s="20"/>
      <c r="K118" s="20"/>
      <c r="L118" s="20"/>
      <c r="M118" s="20"/>
      <c r="N118" s="20"/>
      <c r="O118" s="20"/>
      <c r="P118" s="33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19"/>
      <c r="AF118" s="27"/>
      <c r="AG118" s="18"/>
      <c r="AH118" s="18"/>
      <c r="AI118" s="18"/>
      <c r="AJ118" s="18"/>
      <c r="AK118" s="18"/>
      <c r="AL118" s="18"/>
    </row>
    <row r="119" spans="1:38" s="3" customFormat="1" ht="12.75">
      <c r="A119" s="11"/>
      <c r="B119" s="13"/>
      <c r="C119" s="13"/>
      <c r="D119" s="13"/>
      <c r="E119" s="13"/>
      <c r="F119" s="13"/>
      <c r="G119" s="13"/>
      <c r="H119" s="13"/>
      <c r="I119" s="30"/>
      <c r="J119" s="20"/>
      <c r="K119" s="20"/>
      <c r="L119" s="20"/>
      <c r="M119" s="20"/>
      <c r="N119" s="20"/>
      <c r="O119" s="20"/>
      <c r="P119" s="33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19"/>
      <c r="AF119" s="27"/>
      <c r="AG119" s="18"/>
      <c r="AH119" s="18"/>
      <c r="AI119" s="18"/>
      <c r="AJ119" s="18"/>
      <c r="AK119" s="18"/>
      <c r="AL119" s="18"/>
    </row>
    <row r="120" spans="1:38" s="3" customFormat="1" ht="12.75">
      <c r="A120" s="11"/>
      <c r="B120" s="13"/>
      <c r="C120" s="13"/>
      <c r="D120" s="13"/>
      <c r="E120" s="13"/>
      <c r="F120" s="13"/>
      <c r="G120" s="13"/>
      <c r="H120" s="13"/>
      <c r="I120" s="30"/>
      <c r="J120" s="20"/>
      <c r="K120" s="20"/>
      <c r="L120" s="20"/>
      <c r="M120" s="20"/>
      <c r="N120" s="20"/>
      <c r="O120" s="20"/>
      <c r="P120" s="33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19"/>
      <c r="AF120" s="27"/>
      <c r="AG120" s="18"/>
      <c r="AH120" s="18"/>
      <c r="AI120" s="18"/>
      <c r="AJ120" s="18"/>
      <c r="AK120" s="18"/>
      <c r="AL120" s="18"/>
    </row>
    <row r="121" spans="1:38" s="3" customFormat="1" ht="12.75">
      <c r="A121" s="11"/>
      <c r="B121" s="13"/>
      <c r="C121" s="13"/>
      <c r="D121" s="13"/>
      <c r="E121" s="13"/>
      <c r="F121" s="13"/>
      <c r="G121" s="13"/>
      <c r="H121" s="13"/>
      <c r="I121" s="30"/>
      <c r="J121" s="20"/>
      <c r="K121" s="20"/>
      <c r="L121" s="20"/>
      <c r="M121" s="20"/>
      <c r="N121" s="20"/>
      <c r="O121" s="20"/>
      <c r="P121" s="33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19"/>
      <c r="AF121" s="27"/>
      <c r="AG121" s="18"/>
      <c r="AH121" s="18"/>
      <c r="AI121" s="18"/>
      <c r="AJ121" s="18"/>
      <c r="AK121" s="18"/>
      <c r="AL121" s="18"/>
    </row>
    <row r="122" spans="1:38" s="3" customFormat="1" ht="12.75">
      <c r="A122" s="11"/>
      <c r="B122" s="13"/>
      <c r="C122" s="13"/>
      <c r="D122" s="13"/>
      <c r="E122" s="13"/>
      <c r="F122" s="13"/>
      <c r="G122" s="13"/>
      <c r="H122" s="13"/>
      <c r="I122" s="30"/>
      <c r="J122" s="20"/>
      <c r="K122" s="20"/>
      <c r="L122" s="20"/>
      <c r="M122" s="20"/>
      <c r="N122" s="20"/>
      <c r="O122" s="20"/>
      <c r="P122" s="33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19"/>
      <c r="AF122" s="27"/>
      <c r="AG122" s="18"/>
      <c r="AH122" s="18"/>
      <c r="AI122" s="18"/>
      <c r="AJ122" s="18"/>
      <c r="AK122" s="18"/>
      <c r="AL122" s="18"/>
    </row>
    <row r="123" spans="1:38" s="3" customFormat="1" ht="12.75">
      <c r="A123" s="11"/>
      <c r="B123" s="13"/>
      <c r="C123" s="13"/>
      <c r="D123" s="13"/>
      <c r="E123" s="13"/>
      <c r="F123" s="13"/>
      <c r="G123" s="13"/>
      <c r="H123" s="13"/>
      <c r="I123" s="30"/>
      <c r="J123" s="20"/>
      <c r="K123" s="20"/>
      <c r="L123" s="20"/>
      <c r="M123" s="20"/>
      <c r="N123" s="20"/>
      <c r="O123" s="20"/>
      <c r="P123" s="33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19"/>
      <c r="AF123" s="27"/>
      <c r="AG123" s="18"/>
      <c r="AH123" s="18"/>
      <c r="AI123" s="18"/>
      <c r="AJ123" s="18"/>
      <c r="AK123" s="18"/>
      <c r="AL123" s="18"/>
    </row>
    <row r="124" spans="1:38" s="3" customFormat="1" ht="12.75">
      <c r="A124" s="11"/>
      <c r="B124" s="13"/>
      <c r="C124" s="13"/>
      <c r="D124" s="13"/>
      <c r="E124" s="13"/>
      <c r="F124" s="13"/>
      <c r="G124" s="13"/>
      <c r="H124" s="13"/>
      <c r="I124" s="30"/>
      <c r="J124" s="20"/>
      <c r="K124" s="20"/>
      <c r="L124" s="20"/>
      <c r="M124" s="20"/>
      <c r="N124" s="20"/>
      <c r="O124" s="20"/>
      <c r="P124" s="33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19"/>
      <c r="AF124" s="27"/>
      <c r="AG124" s="18"/>
      <c r="AH124" s="18"/>
      <c r="AI124" s="18"/>
      <c r="AJ124" s="18"/>
      <c r="AK124" s="18"/>
      <c r="AL124" s="18"/>
    </row>
    <row r="125" spans="1:38" s="3" customFormat="1" ht="12.75">
      <c r="A125" s="11"/>
      <c r="B125" s="13"/>
      <c r="C125" s="13"/>
      <c r="D125" s="13"/>
      <c r="E125" s="13"/>
      <c r="F125" s="13"/>
      <c r="G125" s="13"/>
      <c r="H125" s="13"/>
      <c r="I125" s="30"/>
      <c r="J125" s="20"/>
      <c r="K125" s="20"/>
      <c r="L125" s="20"/>
      <c r="M125" s="20"/>
      <c r="N125" s="20"/>
      <c r="O125" s="20"/>
      <c r="P125" s="33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19"/>
      <c r="AF125" s="27"/>
      <c r="AG125" s="18"/>
      <c r="AH125" s="18"/>
      <c r="AI125" s="18"/>
      <c r="AJ125" s="18"/>
      <c r="AK125" s="18"/>
      <c r="AL125" s="18"/>
    </row>
    <row r="126" spans="1:38" s="3" customFormat="1" ht="12.75">
      <c r="A126" s="11"/>
      <c r="B126" s="13"/>
      <c r="C126" s="13"/>
      <c r="D126" s="13"/>
      <c r="E126" s="13"/>
      <c r="F126" s="13"/>
      <c r="G126" s="13"/>
      <c r="H126" s="13"/>
      <c r="I126" s="30"/>
      <c r="J126" s="20"/>
      <c r="K126" s="20"/>
      <c r="L126" s="20"/>
      <c r="M126" s="20"/>
      <c r="N126" s="20"/>
      <c r="O126" s="20"/>
      <c r="P126" s="33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19"/>
      <c r="AF126" s="27"/>
      <c r="AG126" s="18"/>
      <c r="AH126" s="18"/>
      <c r="AI126" s="18"/>
      <c r="AJ126" s="18"/>
      <c r="AK126" s="18"/>
      <c r="AL126" s="18"/>
    </row>
    <row r="127" spans="1:38" ht="12.75">
      <c r="A127" s="11"/>
      <c r="B127" s="13"/>
      <c r="C127" s="13"/>
      <c r="D127" s="13"/>
      <c r="E127" s="13"/>
      <c r="F127" s="13"/>
      <c r="G127" s="13"/>
      <c r="H127" s="13"/>
      <c r="I127" s="30"/>
      <c r="J127" s="20"/>
      <c r="K127" s="20"/>
      <c r="L127" s="20"/>
      <c r="M127" s="20"/>
      <c r="N127" s="20"/>
      <c r="O127" s="20"/>
      <c r="AG127" s="2"/>
      <c r="AH127" s="2"/>
      <c r="AI127" s="2"/>
      <c r="AJ127" s="2"/>
      <c r="AK127" s="2"/>
      <c r="AL127" s="2"/>
    </row>
    <row r="128" spans="1:38" ht="12.75">
      <c r="A128" s="11"/>
      <c r="B128" s="13"/>
      <c r="C128" s="13"/>
      <c r="D128" s="13"/>
      <c r="E128" s="13"/>
      <c r="F128" s="13"/>
      <c r="G128" s="13"/>
      <c r="H128" s="13"/>
      <c r="I128" s="30"/>
      <c r="J128" s="20"/>
      <c r="K128" s="20"/>
      <c r="L128" s="20"/>
      <c r="M128" s="20"/>
      <c r="N128" s="20"/>
      <c r="O128" s="20"/>
      <c r="AG128" s="2"/>
      <c r="AH128" s="2"/>
      <c r="AI128" s="2"/>
      <c r="AJ128" s="2"/>
      <c r="AK128" s="2"/>
      <c r="AL128" s="2"/>
    </row>
    <row r="129" spans="1:38" ht="12.75">
      <c r="A129" s="11"/>
      <c r="B129" s="13"/>
      <c r="C129" s="13"/>
      <c r="D129" s="13"/>
      <c r="E129" s="13"/>
      <c r="F129" s="13"/>
      <c r="G129" s="13"/>
      <c r="H129" s="13"/>
      <c r="I129" s="30"/>
      <c r="J129" s="20"/>
      <c r="K129" s="20"/>
      <c r="L129" s="20"/>
      <c r="M129" s="20"/>
      <c r="N129" s="20"/>
      <c r="O129" s="20"/>
      <c r="AG129" s="2"/>
      <c r="AH129" s="2"/>
      <c r="AI129" s="2"/>
      <c r="AJ129" s="2"/>
      <c r="AK129" s="2"/>
      <c r="AL129" s="2"/>
    </row>
    <row r="130" spans="1:38" ht="12.75">
      <c r="A130" s="11"/>
      <c r="B130" s="13"/>
      <c r="C130" s="13"/>
      <c r="D130" s="13"/>
      <c r="E130" s="13"/>
      <c r="F130" s="13"/>
      <c r="G130" s="13"/>
      <c r="H130" s="13"/>
      <c r="I130" s="30"/>
      <c r="J130" s="20"/>
      <c r="K130" s="20"/>
      <c r="L130" s="20"/>
      <c r="M130" s="20"/>
      <c r="N130" s="20"/>
      <c r="O130" s="20"/>
      <c r="AG130" s="2"/>
      <c r="AH130" s="2"/>
      <c r="AI130" s="2"/>
      <c r="AJ130" s="2"/>
      <c r="AK130" s="2"/>
      <c r="AL130" s="2"/>
    </row>
    <row r="131" spans="1:38" ht="12.75">
      <c r="A131" s="11"/>
      <c r="B131" s="13"/>
      <c r="C131" s="13"/>
      <c r="D131" s="13"/>
      <c r="E131" s="13"/>
      <c r="F131" s="13"/>
      <c r="G131" s="13"/>
      <c r="H131" s="13"/>
      <c r="I131" s="30"/>
      <c r="J131" s="20"/>
      <c r="K131" s="20"/>
      <c r="L131" s="20"/>
      <c r="M131" s="20"/>
      <c r="N131" s="20"/>
      <c r="O131" s="20"/>
      <c r="AG131" s="2"/>
      <c r="AH131" s="2"/>
      <c r="AI131" s="2"/>
      <c r="AJ131" s="2"/>
      <c r="AK131" s="2"/>
      <c r="AL131" s="2"/>
    </row>
    <row r="132" spans="1:38" ht="12.75">
      <c r="A132" s="11"/>
      <c r="B132" s="13"/>
      <c r="C132" s="13"/>
      <c r="D132" s="13"/>
      <c r="E132" s="13"/>
      <c r="F132" s="13"/>
      <c r="G132" s="13"/>
      <c r="H132" s="13"/>
      <c r="I132" s="30"/>
      <c r="J132" s="20"/>
      <c r="K132" s="20"/>
      <c r="L132" s="20"/>
      <c r="M132" s="20"/>
      <c r="N132" s="20"/>
      <c r="O132" s="20"/>
      <c r="AG132" s="2"/>
      <c r="AH132" s="2"/>
      <c r="AI132" s="2"/>
      <c r="AJ132" s="2"/>
      <c r="AK132" s="2"/>
      <c r="AL132" s="2"/>
    </row>
    <row r="133" spans="1:38" ht="12.75">
      <c r="A133" s="11"/>
      <c r="B133" s="13"/>
      <c r="C133" s="13"/>
      <c r="D133" s="13"/>
      <c r="E133" s="13"/>
      <c r="F133" s="13"/>
      <c r="G133" s="13"/>
      <c r="H133" s="13"/>
      <c r="I133" s="30"/>
      <c r="J133" s="20"/>
      <c r="K133" s="20"/>
      <c r="L133" s="20"/>
      <c r="M133" s="20"/>
      <c r="N133" s="20"/>
      <c r="O133" s="20"/>
      <c r="AG133" s="2"/>
      <c r="AH133" s="2"/>
      <c r="AI133" s="2"/>
      <c r="AJ133" s="2"/>
      <c r="AK133" s="2"/>
      <c r="AL133" s="2"/>
    </row>
    <row r="134" spans="1:38" ht="12.75">
      <c r="A134" s="11"/>
      <c r="B134" s="13"/>
      <c r="C134" s="13"/>
      <c r="D134" s="13"/>
      <c r="E134" s="13"/>
      <c r="F134" s="13"/>
      <c r="G134" s="13"/>
      <c r="H134" s="13"/>
      <c r="I134" s="30"/>
      <c r="J134" s="20"/>
      <c r="K134" s="20"/>
      <c r="L134" s="20"/>
      <c r="M134" s="20"/>
      <c r="N134" s="20"/>
      <c r="O134" s="20"/>
      <c r="AG134" s="2"/>
      <c r="AH134" s="2"/>
      <c r="AI134" s="2"/>
      <c r="AJ134" s="2"/>
      <c r="AK134" s="2"/>
      <c r="AL134" s="2"/>
    </row>
    <row r="135" spans="1:38" ht="12.75">
      <c r="A135" s="11"/>
      <c r="B135" s="13"/>
      <c r="C135" s="13"/>
      <c r="D135" s="13"/>
      <c r="E135" s="13"/>
      <c r="F135" s="13"/>
      <c r="G135" s="13"/>
      <c r="H135" s="13"/>
      <c r="I135" s="30"/>
      <c r="J135" s="20"/>
      <c r="K135" s="20"/>
      <c r="L135" s="20"/>
      <c r="M135" s="20"/>
      <c r="N135" s="20"/>
      <c r="O135" s="20"/>
      <c r="AG135" s="2"/>
      <c r="AH135" s="2"/>
      <c r="AI135" s="2"/>
      <c r="AJ135" s="2"/>
      <c r="AK135" s="2"/>
      <c r="AL135" s="2"/>
    </row>
    <row r="136" spans="1:38" ht="12.75">
      <c r="A136" s="11"/>
      <c r="B136" s="13"/>
      <c r="C136" s="13"/>
      <c r="D136" s="13"/>
      <c r="E136" s="13"/>
      <c r="F136" s="13"/>
      <c r="G136" s="13"/>
      <c r="H136" s="13"/>
      <c r="I136" s="30"/>
      <c r="J136" s="20"/>
      <c r="K136" s="20"/>
      <c r="L136" s="20"/>
      <c r="M136" s="20"/>
      <c r="N136" s="20"/>
      <c r="O136" s="20"/>
      <c r="AG136" s="2"/>
      <c r="AH136" s="2"/>
      <c r="AI136" s="2"/>
      <c r="AJ136" s="2"/>
      <c r="AK136" s="2"/>
      <c r="AL136" s="2"/>
    </row>
    <row r="137" spans="1:38" ht="12.75">
      <c r="A137" s="11"/>
      <c r="B137" s="13"/>
      <c r="C137" s="13"/>
      <c r="D137" s="13"/>
      <c r="E137" s="13"/>
      <c r="F137" s="13"/>
      <c r="G137" s="13"/>
      <c r="H137" s="13"/>
      <c r="I137" s="30"/>
      <c r="J137" s="20"/>
      <c r="K137" s="20"/>
      <c r="L137" s="20"/>
      <c r="M137" s="20"/>
      <c r="N137" s="20"/>
      <c r="O137" s="20"/>
      <c r="AG137" s="2"/>
      <c r="AH137" s="2"/>
      <c r="AI137" s="2"/>
      <c r="AJ137" s="2"/>
      <c r="AK137" s="2"/>
      <c r="AL137" s="2"/>
    </row>
    <row r="138" spans="1:38" ht="12.75">
      <c r="A138" s="11"/>
      <c r="B138" s="13"/>
      <c r="C138" s="13"/>
      <c r="D138" s="13"/>
      <c r="E138" s="13"/>
      <c r="F138" s="13"/>
      <c r="G138" s="13"/>
      <c r="H138" s="13"/>
      <c r="I138" s="30"/>
      <c r="J138" s="20"/>
      <c r="K138" s="20"/>
      <c r="L138" s="20"/>
      <c r="M138" s="20"/>
      <c r="N138" s="20"/>
      <c r="O138" s="20"/>
      <c r="AG138" s="2"/>
      <c r="AH138" s="2"/>
      <c r="AI138" s="2"/>
      <c r="AJ138" s="2"/>
      <c r="AK138" s="2"/>
      <c r="AL138" s="2"/>
    </row>
    <row r="139" spans="1:38" ht="12.75">
      <c r="A139" s="11"/>
      <c r="B139" s="13"/>
      <c r="C139" s="13"/>
      <c r="D139" s="13"/>
      <c r="E139" s="13"/>
      <c r="F139" s="13"/>
      <c r="G139" s="13"/>
      <c r="H139" s="13"/>
      <c r="I139" s="30"/>
      <c r="J139" s="20"/>
      <c r="K139" s="20"/>
      <c r="L139" s="20"/>
      <c r="M139" s="20"/>
      <c r="N139" s="20"/>
      <c r="O139" s="20"/>
      <c r="AG139" s="2"/>
      <c r="AH139" s="2"/>
      <c r="AI139" s="2"/>
      <c r="AJ139" s="2"/>
      <c r="AK139" s="2"/>
      <c r="AL139" s="2"/>
    </row>
    <row r="140" spans="1:38" ht="12.75">
      <c r="A140" s="11"/>
      <c r="B140" s="13"/>
      <c r="C140" s="13"/>
      <c r="D140" s="13"/>
      <c r="E140" s="13"/>
      <c r="F140" s="13"/>
      <c r="G140" s="13"/>
      <c r="H140" s="13"/>
      <c r="I140" s="30"/>
      <c r="J140" s="20"/>
      <c r="K140" s="20"/>
      <c r="L140" s="20"/>
      <c r="M140" s="20"/>
      <c r="N140" s="20"/>
      <c r="O140" s="20"/>
      <c r="AG140" s="2"/>
      <c r="AH140" s="2"/>
      <c r="AI140" s="2"/>
      <c r="AJ140" s="2"/>
      <c r="AK140" s="2"/>
      <c r="AL140" s="2"/>
    </row>
    <row r="141" spans="1:38" ht="12.75">
      <c r="A141" s="11"/>
      <c r="B141" s="13"/>
      <c r="C141" s="13"/>
      <c r="D141" s="13"/>
      <c r="E141" s="13"/>
      <c r="F141" s="13"/>
      <c r="G141" s="13"/>
      <c r="H141" s="13"/>
      <c r="I141" s="30"/>
      <c r="J141" s="20"/>
      <c r="K141" s="20"/>
      <c r="L141" s="20"/>
      <c r="M141" s="20"/>
      <c r="N141" s="20"/>
      <c r="O141" s="20"/>
      <c r="AG141" s="2"/>
      <c r="AH141" s="2"/>
      <c r="AI141" s="2"/>
      <c r="AJ141" s="2"/>
      <c r="AK141" s="2"/>
      <c r="AL141" s="2"/>
    </row>
    <row r="142" spans="1:38" ht="12.75">
      <c r="A142" s="11"/>
      <c r="B142" s="13"/>
      <c r="C142" s="13"/>
      <c r="D142" s="13"/>
      <c r="E142" s="13"/>
      <c r="F142" s="13"/>
      <c r="G142" s="13"/>
      <c r="H142" s="13"/>
      <c r="I142" s="30"/>
      <c r="J142" s="20"/>
      <c r="K142" s="20"/>
      <c r="L142" s="20"/>
      <c r="M142" s="20"/>
      <c r="N142" s="20"/>
      <c r="O142" s="20"/>
      <c r="AG142" s="2"/>
      <c r="AH142" s="2"/>
      <c r="AI142" s="2"/>
      <c r="AJ142" s="2"/>
      <c r="AK142" s="2"/>
      <c r="AL142" s="2"/>
    </row>
    <row r="143" spans="1:38" ht="12.75">
      <c r="A143" s="11"/>
      <c r="B143" s="13"/>
      <c r="C143" s="13"/>
      <c r="D143" s="13"/>
      <c r="E143" s="13"/>
      <c r="F143" s="13"/>
      <c r="G143" s="13"/>
      <c r="H143" s="13"/>
      <c r="I143" s="30"/>
      <c r="J143" s="20"/>
      <c r="K143" s="20"/>
      <c r="L143" s="20"/>
      <c r="M143" s="20"/>
      <c r="N143" s="20"/>
      <c r="O143" s="20"/>
      <c r="AG143" s="2"/>
      <c r="AH143" s="2"/>
      <c r="AI143" s="2"/>
      <c r="AJ143" s="2"/>
      <c r="AK143" s="2"/>
      <c r="AL143" s="2"/>
    </row>
    <row r="144" spans="1:38" ht="12.75">
      <c r="A144" s="11"/>
      <c r="B144" s="13"/>
      <c r="C144" s="13"/>
      <c r="D144" s="13"/>
      <c r="E144" s="13"/>
      <c r="F144" s="13"/>
      <c r="G144" s="13"/>
      <c r="H144" s="13"/>
      <c r="I144" s="30"/>
      <c r="J144" s="20"/>
      <c r="K144" s="20"/>
      <c r="L144" s="20"/>
      <c r="M144" s="20"/>
      <c r="N144" s="20"/>
      <c r="O144" s="20"/>
      <c r="AG144" s="2"/>
      <c r="AH144" s="2"/>
      <c r="AI144" s="2"/>
      <c r="AJ144" s="2"/>
      <c r="AK144" s="2"/>
      <c r="AL144" s="2"/>
    </row>
    <row r="145" spans="1:38" ht="12.75">
      <c r="A145" s="11"/>
      <c r="B145" s="13"/>
      <c r="C145" s="13"/>
      <c r="D145" s="13"/>
      <c r="E145" s="13"/>
      <c r="F145" s="13"/>
      <c r="G145" s="13"/>
      <c r="H145" s="13"/>
      <c r="I145" s="30"/>
      <c r="J145" s="20"/>
      <c r="K145" s="20"/>
      <c r="L145" s="20"/>
      <c r="M145" s="20"/>
      <c r="N145" s="20"/>
      <c r="O145" s="20"/>
      <c r="AG145" s="2"/>
      <c r="AH145" s="2"/>
      <c r="AI145" s="2"/>
      <c r="AJ145" s="2"/>
      <c r="AK145" s="2"/>
      <c r="AL145" s="2"/>
    </row>
    <row r="146" spans="1:38" ht="12.75">
      <c r="A146" s="11"/>
      <c r="B146" s="13"/>
      <c r="C146" s="13"/>
      <c r="D146" s="13"/>
      <c r="E146" s="13"/>
      <c r="F146" s="13"/>
      <c r="G146" s="13"/>
      <c r="H146" s="13"/>
      <c r="I146" s="30"/>
      <c r="J146" s="20"/>
      <c r="K146" s="20"/>
      <c r="L146" s="20"/>
      <c r="M146" s="20"/>
      <c r="N146" s="20"/>
      <c r="O146" s="20"/>
      <c r="AG146" s="2"/>
      <c r="AH146" s="2"/>
      <c r="AI146" s="2"/>
      <c r="AJ146" s="2"/>
      <c r="AK146" s="2"/>
      <c r="AL146" s="2"/>
    </row>
    <row r="147" spans="1:38" ht="12.75">
      <c r="A147" s="11"/>
      <c r="B147" s="13"/>
      <c r="C147" s="13"/>
      <c r="D147" s="13"/>
      <c r="E147" s="13"/>
      <c r="F147" s="13"/>
      <c r="G147" s="13"/>
      <c r="H147" s="13"/>
      <c r="I147" s="30"/>
      <c r="J147" s="20"/>
      <c r="K147" s="20"/>
      <c r="L147" s="20"/>
      <c r="M147" s="20"/>
      <c r="N147" s="20"/>
      <c r="O147" s="20"/>
      <c r="AG147" s="2"/>
      <c r="AH147" s="2"/>
      <c r="AI147" s="2"/>
      <c r="AJ147" s="2"/>
      <c r="AK147" s="2"/>
      <c r="AL147" s="2"/>
    </row>
    <row r="148" spans="1:38" ht="12.75">
      <c r="A148" s="11"/>
      <c r="B148" s="13"/>
      <c r="C148" s="13"/>
      <c r="D148" s="13"/>
      <c r="E148" s="13"/>
      <c r="F148" s="13"/>
      <c r="G148" s="13"/>
      <c r="H148" s="13"/>
      <c r="I148" s="30"/>
      <c r="J148" s="20"/>
      <c r="K148" s="20"/>
      <c r="L148" s="20"/>
      <c r="M148" s="20"/>
      <c r="N148" s="20"/>
      <c r="O148" s="20"/>
      <c r="AG148" s="2"/>
      <c r="AH148" s="2"/>
      <c r="AI148" s="2"/>
      <c r="AJ148" s="2"/>
      <c r="AK148" s="2"/>
      <c r="AL148" s="2"/>
    </row>
    <row r="149" spans="1:38" ht="12.75">
      <c r="A149" s="11"/>
      <c r="B149" s="13"/>
      <c r="C149" s="13"/>
      <c r="D149" s="13"/>
      <c r="E149" s="13"/>
      <c r="F149" s="13"/>
      <c r="G149" s="13"/>
      <c r="H149" s="13"/>
      <c r="I149" s="30"/>
      <c r="J149" s="20"/>
      <c r="K149" s="20"/>
      <c r="L149" s="20"/>
      <c r="M149" s="20"/>
      <c r="N149" s="20"/>
      <c r="O149" s="20"/>
      <c r="AG149" s="2"/>
      <c r="AH149" s="2"/>
      <c r="AI149" s="2"/>
      <c r="AJ149" s="2"/>
      <c r="AK149" s="2"/>
      <c r="AL149" s="2"/>
    </row>
    <row r="150" spans="1:38" ht="12.75">
      <c r="A150" s="11"/>
      <c r="B150" s="13"/>
      <c r="C150" s="13"/>
      <c r="D150" s="13"/>
      <c r="E150" s="13"/>
      <c r="F150" s="13"/>
      <c r="G150" s="13"/>
      <c r="H150" s="13"/>
      <c r="I150" s="30"/>
      <c r="J150" s="20"/>
      <c r="K150" s="20"/>
      <c r="L150" s="20"/>
      <c r="M150" s="20"/>
      <c r="N150" s="20"/>
      <c r="O150" s="20"/>
      <c r="AG150" s="2"/>
      <c r="AH150" s="2"/>
      <c r="AI150" s="2"/>
      <c r="AJ150" s="2"/>
      <c r="AK150" s="2"/>
      <c r="AL150" s="2"/>
    </row>
    <row r="151" spans="1:38" ht="12.75">
      <c r="A151" s="11"/>
      <c r="B151" s="13"/>
      <c r="C151" s="13"/>
      <c r="D151" s="13"/>
      <c r="E151" s="13"/>
      <c r="F151" s="13"/>
      <c r="G151" s="13"/>
      <c r="H151" s="13"/>
      <c r="I151" s="30"/>
      <c r="J151" s="20"/>
      <c r="K151" s="20"/>
      <c r="L151" s="20"/>
      <c r="M151" s="20"/>
      <c r="N151" s="20"/>
      <c r="O151" s="20"/>
      <c r="AG151" s="2"/>
      <c r="AH151" s="2"/>
      <c r="AI151" s="2"/>
      <c r="AJ151" s="2"/>
      <c r="AK151" s="2"/>
      <c r="AL151" s="2"/>
    </row>
    <row r="152" spans="1:38" ht="12.75">
      <c r="A152" s="11"/>
      <c r="B152" s="13"/>
      <c r="C152" s="13"/>
      <c r="D152" s="13"/>
      <c r="E152" s="13"/>
      <c r="F152" s="13"/>
      <c r="G152" s="13"/>
      <c r="H152" s="13"/>
      <c r="I152" s="30"/>
      <c r="J152" s="20"/>
      <c r="K152" s="20"/>
      <c r="L152" s="20"/>
      <c r="M152" s="20"/>
      <c r="N152" s="20"/>
      <c r="O152" s="20"/>
      <c r="AG152" s="2"/>
      <c r="AH152" s="2"/>
      <c r="AI152" s="2"/>
      <c r="AJ152" s="2"/>
      <c r="AK152" s="2"/>
      <c r="AL152" s="2"/>
    </row>
    <row r="153" spans="1:38" ht="12.75">
      <c r="A153" s="11"/>
      <c r="B153" s="13"/>
      <c r="C153" s="13"/>
      <c r="D153" s="13"/>
      <c r="E153" s="13"/>
      <c r="F153" s="13"/>
      <c r="G153" s="13"/>
      <c r="H153" s="13"/>
      <c r="I153" s="30"/>
      <c r="J153" s="20"/>
      <c r="K153" s="20"/>
      <c r="L153" s="20"/>
      <c r="M153" s="20"/>
      <c r="N153" s="20"/>
      <c r="O153" s="20"/>
      <c r="AG153" s="2"/>
      <c r="AH153" s="2"/>
      <c r="AI153" s="2"/>
      <c r="AJ153" s="2"/>
      <c r="AK153" s="2"/>
      <c r="AL153" s="2"/>
    </row>
    <row r="154" spans="1:38" ht="12.75">
      <c r="A154" s="11"/>
      <c r="B154" s="13"/>
      <c r="C154" s="13"/>
      <c r="D154" s="13"/>
      <c r="E154" s="13"/>
      <c r="F154" s="13"/>
      <c r="G154" s="13"/>
      <c r="H154" s="13"/>
      <c r="I154" s="30"/>
      <c r="J154" s="20"/>
      <c r="K154" s="20"/>
      <c r="L154" s="20"/>
      <c r="M154" s="20"/>
      <c r="N154" s="20"/>
      <c r="O154" s="20"/>
      <c r="AG154" s="2"/>
      <c r="AH154" s="2"/>
      <c r="AI154" s="2"/>
      <c r="AJ154" s="2"/>
      <c r="AK154" s="2"/>
      <c r="AL154" s="2"/>
    </row>
    <row r="155" spans="1:38" ht="12.75">
      <c r="A155" s="11"/>
      <c r="B155" s="13"/>
      <c r="C155" s="13"/>
      <c r="D155" s="13"/>
      <c r="E155" s="13"/>
      <c r="F155" s="13"/>
      <c r="G155" s="13"/>
      <c r="H155" s="13"/>
      <c r="I155" s="30"/>
      <c r="J155" s="20"/>
      <c r="K155" s="20"/>
      <c r="L155" s="20"/>
      <c r="M155" s="20"/>
      <c r="N155" s="20"/>
      <c r="O155" s="20"/>
      <c r="AG155" s="2"/>
      <c r="AH155" s="2"/>
      <c r="AI155" s="2"/>
      <c r="AJ155" s="2"/>
      <c r="AK155" s="2"/>
      <c r="AL155" s="2"/>
    </row>
    <row r="156" spans="1:38" ht="12.75">
      <c r="A156" s="11"/>
      <c r="B156" s="13"/>
      <c r="C156" s="13"/>
      <c r="D156" s="13"/>
      <c r="E156" s="13"/>
      <c r="F156" s="13"/>
      <c r="G156" s="13"/>
      <c r="H156" s="13"/>
      <c r="I156" s="30"/>
      <c r="J156" s="20"/>
      <c r="K156" s="20"/>
      <c r="L156" s="20"/>
      <c r="M156" s="20"/>
      <c r="N156" s="20"/>
      <c r="O156" s="20"/>
      <c r="AG156" s="2"/>
      <c r="AH156" s="2"/>
      <c r="AI156" s="2"/>
      <c r="AJ156" s="2"/>
      <c r="AK156" s="2"/>
      <c r="AL156" s="2"/>
    </row>
    <row r="157" spans="1:38" ht="12.75">
      <c r="A157" s="11"/>
      <c r="B157" s="13"/>
      <c r="C157" s="13"/>
      <c r="D157" s="13"/>
      <c r="E157" s="13"/>
      <c r="F157" s="13"/>
      <c r="G157" s="13"/>
      <c r="H157" s="13"/>
      <c r="I157" s="30"/>
      <c r="J157" s="20"/>
      <c r="K157" s="20"/>
      <c r="L157" s="20"/>
      <c r="M157" s="20"/>
      <c r="N157" s="20"/>
      <c r="O157" s="20"/>
      <c r="AG157" s="2"/>
      <c r="AH157" s="2"/>
      <c r="AI157" s="2"/>
      <c r="AJ157" s="2"/>
      <c r="AK157" s="2"/>
      <c r="AL157" s="2"/>
    </row>
    <row r="158" spans="1:38" ht="12.75">
      <c r="A158" s="11"/>
      <c r="B158" s="13"/>
      <c r="C158" s="13"/>
      <c r="D158" s="13"/>
      <c r="E158" s="13"/>
      <c r="F158" s="13"/>
      <c r="G158" s="13"/>
      <c r="H158" s="13"/>
      <c r="I158" s="30"/>
      <c r="J158" s="20"/>
      <c r="K158" s="20"/>
      <c r="L158" s="20"/>
      <c r="M158" s="20"/>
      <c r="N158" s="20"/>
      <c r="O158" s="20"/>
      <c r="AG158" s="2"/>
      <c r="AH158" s="2"/>
      <c r="AI158" s="2"/>
      <c r="AJ158" s="2"/>
      <c r="AK158" s="2"/>
      <c r="AL158" s="2"/>
    </row>
    <row r="159" spans="33:38" ht="12.75">
      <c r="AG159" s="2"/>
      <c r="AH159" s="2"/>
      <c r="AI159" s="2"/>
      <c r="AJ159" s="2"/>
      <c r="AK159" s="2"/>
      <c r="AL159" s="2"/>
    </row>
    <row r="160" spans="33:38" ht="12.75">
      <c r="AG160" s="2"/>
      <c r="AH160" s="2"/>
      <c r="AI160" s="2"/>
      <c r="AJ160" s="2"/>
      <c r="AK160" s="2"/>
      <c r="AL160" s="2"/>
    </row>
    <row r="161" spans="33:38" ht="12.75">
      <c r="AG161" s="2"/>
      <c r="AH161" s="2"/>
      <c r="AI161" s="2"/>
      <c r="AJ161" s="2"/>
      <c r="AK161" s="2"/>
      <c r="AL161" s="2"/>
    </row>
    <row r="162" spans="33:38" ht="12.75">
      <c r="AG162" s="2"/>
      <c r="AH162" s="2"/>
      <c r="AI162" s="2"/>
      <c r="AJ162" s="2"/>
      <c r="AK162" s="2"/>
      <c r="AL162" s="2"/>
    </row>
    <row r="163" spans="33:38" ht="12.75">
      <c r="AG163" s="2"/>
      <c r="AH163" s="2"/>
      <c r="AI163" s="2"/>
      <c r="AJ163" s="2"/>
      <c r="AK163" s="2"/>
      <c r="AL163" s="2"/>
    </row>
    <row r="164" spans="33:38" ht="12.75">
      <c r="AG164" s="2"/>
      <c r="AH164" s="2"/>
      <c r="AI164" s="2"/>
      <c r="AJ164" s="2"/>
      <c r="AK164" s="2"/>
      <c r="AL164" s="2"/>
    </row>
    <row r="165" spans="33:38" ht="12.75">
      <c r="AG165" s="2"/>
      <c r="AH165" s="2"/>
      <c r="AI165" s="2"/>
      <c r="AJ165" s="2"/>
      <c r="AK165" s="2"/>
      <c r="AL165" s="2"/>
    </row>
    <row r="166" spans="33:38" ht="12.75">
      <c r="AG166" s="2"/>
      <c r="AH166" s="2"/>
      <c r="AI166" s="2"/>
      <c r="AJ166" s="2"/>
      <c r="AK166" s="2"/>
      <c r="AL166" s="2"/>
    </row>
    <row r="167" spans="33:38" ht="12.75">
      <c r="AG167" s="2"/>
      <c r="AH167" s="2"/>
      <c r="AI167" s="2"/>
      <c r="AJ167" s="2"/>
      <c r="AK167" s="2"/>
      <c r="AL167" s="2"/>
    </row>
    <row r="168" spans="33:38" ht="12.75">
      <c r="AG168" s="2"/>
      <c r="AH168" s="2"/>
      <c r="AI168" s="2"/>
      <c r="AJ168" s="2"/>
      <c r="AK168" s="2"/>
      <c r="AL168" s="2"/>
    </row>
    <row r="169" spans="33:38" ht="12.75">
      <c r="AG169" s="2"/>
      <c r="AH169" s="2"/>
      <c r="AI169" s="2"/>
      <c r="AJ169" s="2"/>
      <c r="AK169" s="2"/>
      <c r="AL169" s="2"/>
    </row>
    <row r="170" spans="33:38" ht="12.75">
      <c r="AG170" s="2"/>
      <c r="AH170" s="2"/>
      <c r="AI170" s="2"/>
      <c r="AJ170" s="2"/>
      <c r="AK170" s="2"/>
      <c r="AL170" s="2"/>
    </row>
    <row r="171" spans="33:38" ht="12.75">
      <c r="AG171" s="2"/>
      <c r="AH171" s="2"/>
      <c r="AI171" s="2"/>
      <c r="AJ171" s="2"/>
      <c r="AK171" s="2"/>
      <c r="AL171" s="2"/>
    </row>
    <row r="172" spans="33:38" ht="12.75">
      <c r="AG172" s="2"/>
      <c r="AH172" s="2"/>
      <c r="AI172" s="2"/>
      <c r="AJ172" s="2"/>
      <c r="AK172" s="2"/>
      <c r="AL172" s="2"/>
    </row>
    <row r="173" spans="33:38" ht="12.75">
      <c r="AG173" s="2"/>
      <c r="AH173" s="2"/>
      <c r="AI173" s="2"/>
      <c r="AJ173" s="2"/>
      <c r="AK173" s="2"/>
      <c r="AL173" s="2"/>
    </row>
    <row r="174" spans="33:38" ht="12.75">
      <c r="AG174" s="2"/>
      <c r="AH174" s="2"/>
      <c r="AI174" s="2"/>
      <c r="AJ174" s="2"/>
      <c r="AK174" s="2"/>
      <c r="AL174" s="2"/>
    </row>
    <row r="175" spans="33:38" ht="12.75">
      <c r="AG175" s="2"/>
      <c r="AH175" s="2"/>
      <c r="AI175" s="2"/>
      <c r="AJ175" s="2"/>
      <c r="AK175" s="2"/>
      <c r="AL175" s="2"/>
    </row>
    <row r="176" spans="33:38" ht="12.75">
      <c r="AG176" s="2"/>
      <c r="AH176" s="2"/>
      <c r="AI176" s="2"/>
      <c r="AJ176" s="2"/>
      <c r="AK176" s="2"/>
      <c r="AL176" s="2"/>
    </row>
    <row r="177" spans="33:38" ht="12.75">
      <c r="AG177" s="2"/>
      <c r="AH177" s="2"/>
      <c r="AI177" s="2"/>
      <c r="AJ177" s="2"/>
      <c r="AK177" s="2"/>
      <c r="AL177" s="2"/>
    </row>
    <row r="178" spans="33:38" ht="12.75">
      <c r="AG178" s="2"/>
      <c r="AH178" s="2"/>
      <c r="AI178" s="2"/>
      <c r="AJ178" s="2"/>
      <c r="AK178" s="2"/>
      <c r="AL178" s="2"/>
    </row>
    <row r="179" spans="33:38" ht="12.75">
      <c r="AG179" s="2"/>
      <c r="AH179" s="2"/>
      <c r="AI179" s="2"/>
      <c r="AJ179" s="2"/>
      <c r="AK179" s="2"/>
      <c r="AL179" s="2"/>
    </row>
    <row r="180" spans="33:38" ht="12.75">
      <c r="AG180" s="2"/>
      <c r="AH180" s="2"/>
      <c r="AI180" s="2"/>
      <c r="AJ180" s="2"/>
      <c r="AK180" s="2"/>
      <c r="AL180" s="2"/>
    </row>
    <row r="181" spans="33:38" ht="12.75">
      <c r="AG181" s="2"/>
      <c r="AH181" s="2"/>
      <c r="AI181" s="2"/>
      <c r="AJ181" s="2"/>
      <c r="AK181" s="2"/>
      <c r="AL181" s="2"/>
    </row>
    <row r="182" spans="33:38" ht="12.75">
      <c r="AG182" s="2"/>
      <c r="AH182" s="2"/>
      <c r="AI182" s="2"/>
      <c r="AJ182" s="2"/>
      <c r="AK182" s="2"/>
      <c r="AL182" s="2"/>
    </row>
    <row r="183" spans="33:38" ht="12.75">
      <c r="AG183" s="2"/>
      <c r="AH183" s="2"/>
      <c r="AI183" s="2"/>
      <c r="AJ183" s="2"/>
      <c r="AK183" s="2"/>
      <c r="AL183" s="2"/>
    </row>
    <row r="184" spans="33:38" ht="12.75">
      <c r="AG184" s="2"/>
      <c r="AH184" s="2"/>
      <c r="AI184" s="2"/>
      <c r="AJ184" s="2"/>
      <c r="AK184" s="2"/>
      <c r="AL184" s="2"/>
    </row>
    <row r="185" spans="33:38" ht="12.75">
      <c r="AG185" s="2"/>
      <c r="AH185" s="2"/>
      <c r="AI185" s="2"/>
      <c r="AJ185" s="2"/>
      <c r="AK185" s="2"/>
      <c r="AL185" s="2"/>
    </row>
    <row r="186" spans="33:38" ht="12.75">
      <c r="AG186" s="2"/>
      <c r="AH186" s="2"/>
      <c r="AI186" s="2"/>
      <c r="AJ186" s="2"/>
      <c r="AK186" s="2"/>
      <c r="AL186" s="2"/>
    </row>
    <row r="187" spans="33:38" ht="12.75">
      <c r="AG187" s="2"/>
      <c r="AH187" s="2"/>
      <c r="AI187" s="2"/>
      <c r="AJ187" s="2"/>
      <c r="AK187" s="2"/>
      <c r="AL187" s="2"/>
    </row>
    <row r="188" spans="33:38" ht="12.75">
      <c r="AG188" s="2"/>
      <c r="AH188" s="2"/>
      <c r="AI188" s="2"/>
      <c r="AJ188" s="2"/>
      <c r="AK188" s="2"/>
      <c r="AL188" s="2"/>
    </row>
    <row r="189" spans="33:38" ht="12.75">
      <c r="AG189" s="2"/>
      <c r="AH189" s="2"/>
      <c r="AI189" s="2"/>
      <c r="AJ189" s="2"/>
      <c r="AK189" s="2"/>
      <c r="AL189" s="2"/>
    </row>
    <row r="190" spans="33:38" ht="12.75">
      <c r="AG190" s="2"/>
      <c r="AH190" s="2"/>
      <c r="AI190" s="2"/>
      <c r="AJ190" s="2"/>
      <c r="AK190" s="2"/>
      <c r="AL190" s="2"/>
    </row>
    <row r="191" spans="33:38" ht="12.75">
      <c r="AG191" s="2"/>
      <c r="AH191" s="2"/>
      <c r="AI191" s="2"/>
      <c r="AJ191" s="2"/>
      <c r="AK191" s="2"/>
      <c r="AL191" s="2"/>
    </row>
    <row r="192" spans="33:38" ht="12.75">
      <c r="AG192" s="2"/>
      <c r="AH192" s="2"/>
      <c r="AI192" s="2"/>
      <c r="AJ192" s="2"/>
      <c r="AK192" s="2"/>
      <c r="AL192" s="2"/>
    </row>
    <row r="193" spans="33:38" ht="12.75">
      <c r="AG193" s="2"/>
      <c r="AH193" s="2"/>
      <c r="AI193" s="2"/>
      <c r="AJ193" s="2"/>
      <c r="AK193" s="2"/>
      <c r="AL193" s="2"/>
    </row>
    <row r="194" spans="33:38" ht="12.75">
      <c r="AG194" s="2"/>
      <c r="AH194" s="2"/>
      <c r="AI194" s="2"/>
      <c r="AJ194" s="2"/>
      <c r="AK194" s="2"/>
      <c r="AL194" s="2"/>
    </row>
    <row r="195" spans="33:38" ht="12.75">
      <c r="AG195" s="2"/>
      <c r="AH195" s="2"/>
      <c r="AI195" s="2"/>
      <c r="AJ195" s="2"/>
      <c r="AK195" s="2"/>
      <c r="AL195" s="2"/>
    </row>
    <row r="196" spans="33:38" ht="12.75">
      <c r="AG196" s="2"/>
      <c r="AH196" s="2"/>
      <c r="AI196" s="2"/>
      <c r="AJ196" s="2"/>
      <c r="AK196" s="2"/>
      <c r="AL196" s="2"/>
    </row>
    <row r="197" spans="33:38" ht="12.75">
      <c r="AG197" s="2"/>
      <c r="AH197" s="2"/>
      <c r="AI197" s="2"/>
      <c r="AJ197" s="2"/>
      <c r="AK197" s="2"/>
      <c r="AL197" s="2"/>
    </row>
    <row r="198" spans="33:38" ht="12.75">
      <c r="AG198" s="2"/>
      <c r="AH198" s="2"/>
      <c r="AI198" s="2"/>
      <c r="AJ198" s="2"/>
      <c r="AK198" s="2"/>
      <c r="AL198" s="2"/>
    </row>
    <row r="199" spans="33:38" ht="12.75">
      <c r="AG199" s="2"/>
      <c r="AH199" s="2"/>
      <c r="AI199" s="2"/>
      <c r="AJ199" s="2"/>
      <c r="AK199" s="2"/>
      <c r="AL199" s="2"/>
    </row>
    <row r="200" spans="33:38" ht="12.75">
      <c r="AG200" s="2"/>
      <c r="AH200" s="2"/>
      <c r="AI200" s="2"/>
      <c r="AJ200" s="2"/>
      <c r="AK200" s="2"/>
      <c r="AL200" s="2"/>
    </row>
    <row r="201" spans="33:38" ht="12.75">
      <c r="AG201" s="2"/>
      <c r="AH201" s="2"/>
      <c r="AI201" s="2"/>
      <c r="AJ201" s="2"/>
      <c r="AK201" s="2"/>
      <c r="AL201" s="2"/>
    </row>
    <row r="202" spans="33:38" ht="12.75">
      <c r="AG202" s="2"/>
      <c r="AH202" s="2"/>
      <c r="AI202" s="2"/>
      <c r="AJ202" s="2"/>
      <c r="AK202" s="2"/>
      <c r="AL202" s="2"/>
    </row>
    <row r="203" spans="33:38" ht="12.75">
      <c r="AG203" s="2"/>
      <c r="AH203" s="2"/>
      <c r="AI203" s="2"/>
      <c r="AJ203" s="2"/>
      <c r="AK203" s="2"/>
      <c r="AL203" s="2"/>
    </row>
    <row r="204" spans="33:38" ht="12.75">
      <c r="AG204" s="2"/>
      <c r="AH204" s="2"/>
      <c r="AI204" s="2"/>
      <c r="AJ204" s="2"/>
      <c r="AK204" s="2"/>
      <c r="AL204" s="2"/>
    </row>
    <row r="205" spans="33:38" ht="12.75">
      <c r="AG205" s="2"/>
      <c r="AH205" s="2"/>
      <c r="AI205" s="2"/>
      <c r="AJ205" s="2"/>
      <c r="AK205" s="2"/>
      <c r="AL205" s="2"/>
    </row>
    <row r="206" spans="33:38" ht="12.75">
      <c r="AG206" s="2"/>
      <c r="AH206" s="2"/>
      <c r="AI206" s="2"/>
      <c r="AJ206" s="2"/>
      <c r="AK206" s="2"/>
      <c r="AL206" s="2"/>
    </row>
    <row r="207" spans="33:38" ht="12.75">
      <c r="AG207" s="2"/>
      <c r="AH207" s="2"/>
      <c r="AI207" s="2"/>
      <c r="AJ207" s="2"/>
      <c r="AK207" s="2"/>
      <c r="AL207" s="2"/>
    </row>
    <row r="208" spans="33:38" ht="12.75">
      <c r="AG208" s="2"/>
      <c r="AH208" s="2"/>
      <c r="AI208" s="2"/>
      <c r="AJ208" s="2"/>
      <c r="AK208" s="2"/>
      <c r="AL208" s="2"/>
    </row>
    <row r="209" spans="33:38" ht="12.75">
      <c r="AG209" s="2"/>
      <c r="AH209" s="2"/>
      <c r="AI209" s="2"/>
      <c r="AJ209" s="2"/>
      <c r="AK209" s="2"/>
      <c r="AL209" s="2"/>
    </row>
    <row r="210" spans="33:38" ht="12.75">
      <c r="AG210" s="2"/>
      <c r="AH210" s="2"/>
      <c r="AI210" s="2"/>
      <c r="AJ210" s="2"/>
      <c r="AK210" s="2"/>
      <c r="AL210" s="2"/>
    </row>
    <row r="211" spans="33:38" ht="12.75">
      <c r="AG211" s="2"/>
      <c r="AH211" s="2"/>
      <c r="AI211" s="2"/>
      <c r="AJ211" s="2"/>
      <c r="AK211" s="2"/>
      <c r="AL211" s="2"/>
    </row>
    <row r="212" spans="33:38" ht="12.75">
      <c r="AG212" s="2"/>
      <c r="AH212" s="2"/>
      <c r="AI212" s="2"/>
      <c r="AJ212" s="2"/>
      <c r="AK212" s="2"/>
      <c r="AL212" s="2"/>
    </row>
    <row r="213" spans="33:38" ht="12.75">
      <c r="AG213" s="2"/>
      <c r="AH213" s="2"/>
      <c r="AI213" s="2"/>
      <c r="AJ213" s="2"/>
      <c r="AK213" s="2"/>
      <c r="AL213" s="2"/>
    </row>
    <row r="214" spans="33:38" ht="12.75">
      <c r="AG214" s="2"/>
      <c r="AH214" s="2"/>
      <c r="AI214" s="2"/>
      <c r="AJ214" s="2"/>
      <c r="AK214" s="2"/>
      <c r="AL214" s="2"/>
    </row>
    <row r="215" spans="33:38" ht="12.75">
      <c r="AG215" s="2"/>
      <c r="AH215" s="2"/>
      <c r="AI215" s="2"/>
      <c r="AJ215" s="2"/>
      <c r="AK215" s="2"/>
      <c r="AL215" s="2"/>
    </row>
    <row r="216" spans="33:38" ht="12.75">
      <c r="AG216" s="2"/>
      <c r="AH216" s="2"/>
      <c r="AI216" s="2"/>
      <c r="AJ216" s="2"/>
      <c r="AK216" s="2"/>
      <c r="AL216" s="2"/>
    </row>
    <row r="217" spans="33:38" ht="12.75">
      <c r="AG217" s="2"/>
      <c r="AH217" s="2"/>
      <c r="AI217" s="2"/>
      <c r="AJ217" s="2"/>
      <c r="AK217" s="2"/>
      <c r="AL217" s="2"/>
    </row>
    <row r="218" spans="33:38" ht="12.75">
      <c r="AG218" s="2"/>
      <c r="AH218" s="2"/>
      <c r="AI218" s="2"/>
      <c r="AJ218" s="2"/>
      <c r="AK218" s="2"/>
      <c r="AL218" s="2"/>
    </row>
    <row r="219" spans="33:38" ht="12.75">
      <c r="AG219" s="2"/>
      <c r="AH219" s="2"/>
      <c r="AI219" s="2"/>
      <c r="AJ219" s="2"/>
      <c r="AK219" s="2"/>
      <c r="AL219" s="2"/>
    </row>
    <row r="220" spans="33:38" ht="12.75">
      <c r="AG220" s="2"/>
      <c r="AH220" s="2"/>
      <c r="AI220" s="2"/>
      <c r="AJ220" s="2"/>
      <c r="AK220" s="2"/>
      <c r="AL220" s="2"/>
    </row>
    <row r="221" spans="33:38" ht="12.75">
      <c r="AG221" s="2"/>
      <c r="AH221" s="2"/>
      <c r="AI221" s="2"/>
      <c r="AJ221" s="2"/>
      <c r="AK221" s="2"/>
      <c r="AL221" s="2"/>
    </row>
    <row r="222" spans="33:38" ht="12.75">
      <c r="AG222" s="2"/>
      <c r="AH222" s="2"/>
      <c r="AI222" s="2"/>
      <c r="AJ222" s="2"/>
      <c r="AK222" s="2"/>
      <c r="AL222" s="2"/>
    </row>
    <row r="223" spans="33:38" ht="12.75">
      <c r="AG223" s="2"/>
      <c r="AH223" s="2"/>
      <c r="AI223" s="2"/>
      <c r="AJ223" s="2"/>
      <c r="AK223" s="2"/>
      <c r="AL223" s="2"/>
    </row>
    <row r="224" spans="33:38" ht="12.75">
      <c r="AG224" s="2"/>
      <c r="AH224" s="2"/>
      <c r="AI224" s="2"/>
      <c r="AJ224" s="2"/>
      <c r="AK224" s="2"/>
      <c r="AL224" s="2"/>
    </row>
    <row r="225" spans="33:38" ht="12.75">
      <c r="AG225" s="2"/>
      <c r="AH225" s="2"/>
      <c r="AI225" s="2"/>
      <c r="AJ225" s="2"/>
      <c r="AK225" s="2"/>
      <c r="AL225" s="2"/>
    </row>
    <row r="226" spans="33:38" ht="12.75">
      <c r="AG226" s="2"/>
      <c r="AH226" s="2"/>
      <c r="AI226" s="2"/>
      <c r="AJ226" s="2"/>
      <c r="AK226" s="2"/>
      <c r="AL226" s="2"/>
    </row>
    <row r="227" spans="33:38" ht="12.75">
      <c r="AG227" s="2"/>
      <c r="AH227" s="2"/>
      <c r="AI227" s="2"/>
      <c r="AJ227" s="2"/>
      <c r="AK227" s="2"/>
      <c r="AL227" s="2"/>
    </row>
    <row r="228" spans="33:38" ht="12.75">
      <c r="AG228" s="2"/>
      <c r="AH228" s="2"/>
      <c r="AI228" s="2"/>
      <c r="AJ228" s="2"/>
      <c r="AK228" s="2"/>
      <c r="AL228" s="2"/>
    </row>
    <row r="229" spans="33:38" ht="12.75">
      <c r="AG229" s="2"/>
      <c r="AH229" s="2"/>
      <c r="AI229" s="2"/>
      <c r="AJ229" s="2"/>
      <c r="AK229" s="2"/>
      <c r="AL229" s="2"/>
    </row>
    <row r="230" spans="33:38" ht="12.75">
      <c r="AG230" s="2"/>
      <c r="AH230" s="2"/>
      <c r="AI230" s="2"/>
      <c r="AJ230" s="2"/>
      <c r="AK230" s="2"/>
      <c r="AL230" s="2"/>
    </row>
    <row r="231" spans="33:38" ht="12.75">
      <c r="AG231" s="2"/>
      <c r="AH231" s="2"/>
      <c r="AI231" s="2"/>
      <c r="AJ231" s="2"/>
      <c r="AK231" s="2"/>
      <c r="AL231" s="2"/>
    </row>
    <row r="232" spans="33:38" ht="12.75">
      <c r="AG232" s="2"/>
      <c r="AH232" s="2"/>
      <c r="AI232" s="2"/>
      <c r="AJ232" s="2"/>
      <c r="AK232" s="2"/>
      <c r="AL232" s="2"/>
    </row>
    <row r="233" spans="33:38" ht="12.75">
      <c r="AG233" s="2"/>
      <c r="AH233" s="2"/>
      <c r="AI233" s="2"/>
      <c r="AJ233" s="2"/>
      <c r="AK233" s="2"/>
      <c r="AL233" s="2"/>
    </row>
    <row r="234" spans="33:38" ht="12.75">
      <c r="AG234" s="2"/>
      <c r="AH234" s="2"/>
      <c r="AI234" s="2"/>
      <c r="AJ234" s="2"/>
      <c r="AK234" s="2"/>
      <c r="AL234" s="2"/>
    </row>
    <row r="235" spans="33:38" ht="12.75">
      <c r="AG235" s="2"/>
      <c r="AH235" s="2"/>
      <c r="AI235" s="2"/>
      <c r="AJ235" s="2"/>
      <c r="AK235" s="2"/>
      <c r="AL235" s="2"/>
    </row>
    <row r="236" spans="33:38" ht="12.75">
      <c r="AG236" s="2"/>
      <c r="AH236" s="2"/>
      <c r="AI236" s="2"/>
      <c r="AJ236" s="2"/>
      <c r="AK236" s="2"/>
      <c r="AL236" s="2"/>
    </row>
    <row r="237" spans="33:38" ht="12.75">
      <c r="AG237" s="2"/>
      <c r="AH237" s="2"/>
      <c r="AI237" s="2"/>
      <c r="AJ237" s="2"/>
      <c r="AK237" s="2"/>
      <c r="AL237" s="2"/>
    </row>
    <row r="238" spans="33:38" ht="12.75">
      <c r="AG238" s="2"/>
      <c r="AH238" s="2"/>
      <c r="AI238" s="2"/>
      <c r="AJ238" s="2"/>
      <c r="AK238" s="2"/>
      <c r="AL238" s="2"/>
    </row>
    <row r="239" spans="33:38" ht="12.75">
      <c r="AG239" s="2"/>
      <c r="AH239" s="2"/>
      <c r="AI239" s="2"/>
      <c r="AJ239" s="2"/>
      <c r="AK239" s="2"/>
      <c r="AL239" s="2"/>
    </row>
    <row r="240" spans="33:38" ht="12.75">
      <c r="AG240" s="2"/>
      <c r="AH240" s="2"/>
      <c r="AI240" s="2"/>
      <c r="AJ240" s="2"/>
      <c r="AK240" s="2"/>
      <c r="AL240" s="2"/>
    </row>
    <row r="241" spans="33:38" ht="12.75">
      <c r="AG241" s="2"/>
      <c r="AH241" s="2"/>
      <c r="AI241" s="2"/>
      <c r="AJ241" s="2"/>
      <c r="AK241" s="2"/>
      <c r="AL241" s="2"/>
    </row>
    <row r="242" spans="33:38" ht="12.75">
      <c r="AG242" s="2"/>
      <c r="AH242" s="2"/>
      <c r="AI242" s="2"/>
      <c r="AJ242" s="2"/>
      <c r="AK242" s="2"/>
      <c r="AL242" s="2"/>
    </row>
    <row r="243" spans="33:38" ht="12.75">
      <c r="AG243" s="2"/>
      <c r="AH243" s="2"/>
      <c r="AI243" s="2"/>
      <c r="AJ243" s="2"/>
      <c r="AK243" s="2"/>
      <c r="AL243" s="2"/>
    </row>
    <row r="244" spans="33:38" ht="12.75">
      <c r="AG244" s="2"/>
      <c r="AH244" s="2"/>
      <c r="AI244" s="2"/>
      <c r="AJ244" s="2"/>
      <c r="AK244" s="2"/>
      <c r="AL244" s="2"/>
    </row>
    <row r="245" spans="33:38" ht="12.75">
      <c r="AG245" s="2"/>
      <c r="AH245" s="2"/>
      <c r="AI245" s="2"/>
      <c r="AJ245" s="2"/>
      <c r="AK245" s="2"/>
      <c r="AL245" s="2"/>
    </row>
    <row r="246" spans="33:38" ht="12.75">
      <c r="AG246" s="2"/>
      <c r="AH246" s="2"/>
      <c r="AI246" s="2"/>
      <c r="AJ246" s="2"/>
      <c r="AK246" s="2"/>
      <c r="AL246" s="2"/>
    </row>
    <row r="247" spans="33:38" ht="12.75">
      <c r="AG247" s="2"/>
      <c r="AH247" s="2"/>
      <c r="AI247" s="2"/>
      <c r="AJ247" s="2"/>
      <c r="AK247" s="2"/>
      <c r="AL247" s="2"/>
    </row>
    <row r="248" spans="33:38" ht="12.75">
      <c r="AG248" s="2"/>
      <c r="AH248" s="2"/>
      <c r="AI248" s="2"/>
      <c r="AJ248" s="2"/>
      <c r="AK248" s="2"/>
      <c r="AL248" s="2"/>
    </row>
    <row r="249" spans="33:38" ht="12.75">
      <c r="AG249" s="2"/>
      <c r="AH249" s="2"/>
      <c r="AI249" s="2"/>
      <c r="AJ249" s="2"/>
      <c r="AK249" s="2"/>
      <c r="AL249" s="2"/>
    </row>
    <row r="250" spans="33:38" ht="12.75">
      <c r="AG250" s="2"/>
      <c r="AH250" s="2"/>
      <c r="AI250" s="2"/>
      <c r="AJ250" s="2"/>
      <c r="AK250" s="2"/>
      <c r="AL250" s="2"/>
    </row>
    <row r="251" spans="33:38" ht="12.75">
      <c r="AG251" s="2"/>
      <c r="AH251" s="2"/>
      <c r="AI251" s="2"/>
      <c r="AJ251" s="2"/>
      <c r="AK251" s="2"/>
      <c r="AL251" s="2"/>
    </row>
    <row r="252" spans="33:38" ht="12.75">
      <c r="AG252" s="2"/>
      <c r="AH252" s="2"/>
      <c r="AI252" s="2"/>
      <c r="AJ252" s="2"/>
      <c r="AK252" s="2"/>
      <c r="AL252" s="2"/>
    </row>
    <row r="253" spans="33:38" ht="12.75">
      <c r="AG253" s="2"/>
      <c r="AH253" s="2"/>
      <c r="AI253" s="2"/>
      <c r="AJ253" s="2"/>
      <c r="AK253" s="2"/>
      <c r="AL253" s="2"/>
    </row>
    <row r="254" spans="33:38" ht="12.75">
      <c r="AG254" s="2"/>
      <c r="AH254" s="2"/>
      <c r="AI254" s="2"/>
      <c r="AJ254" s="2"/>
      <c r="AK254" s="2"/>
      <c r="AL254" s="2"/>
    </row>
    <row r="255" spans="33:38" ht="12.75">
      <c r="AG255" s="2"/>
      <c r="AH255" s="2"/>
      <c r="AI255" s="2"/>
      <c r="AJ255" s="2"/>
      <c r="AK255" s="2"/>
      <c r="AL255" s="2"/>
    </row>
    <row r="256" spans="33:38" ht="12.75">
      <c r="AG256" s="2"/>
      <c r="AH256" s="2"/>
      <c r="AI256" s="2"/>
      <c r="AJ256" s="2"/>
      <c r="AK256" s="2"/>
      <c r="AL256" s="2"/>
    </row>
    <row r="257" spans="33:38" ht="12.75">
      <c r="AG257" s="2"/>
      <c r="AH257" s="2"/>
      <c r="AI257" s="2"/>
      <c r="AJ257" s="2"/>
      <c r="AK257" s="2"/>
      <c r="AL257" s="2"/>
    </row>
    <row r="258" spans="33:38" ht="12.75">
      <c r="AG258" s="2"/>
      <c r="AH258" s="2"/>
      <c r="AI258" s="2"/>
      <c r="AJ258" s="2"/>
      <c r="AK258" s="2"/>
      <c r="AL258" s="2"/>
    </row>
    <row r="259" spans="33:38" ht="12.75">
      <c r="AG259" s="2"/>
      <c r="AH259" s="2"/>
      <c r="AI259" s="2"/>
      <c r="AJ259" s="2"/>
      <c r="AK259" s="2"/>
      <c r="AL259" s="2"/>
    </row>
    <row r="260" spans="33:38" ht="12.75">
      <c r="AG260" s="2"/>
      <c r="AH260" s="2"/>
      <c r="AI260" s="2"/>
      <c r="AJ260" s="2"/>
      <c r="AK260" s="2"/>
      <c r="AL260" s="2"/>
    </row>
    <row r="261" spans="33:38" ht="12.75">
      <c r="AG261" s="2"/>
      <c r="AH261" s="2"/>
      <c r="AI261" s="2"/>
      <c r="AJ261" s="2"/>
      <c r="AK261" s="2"/>
      <c r="AL261" s="2"/>
    </row>
    <row r="262" spans="33:38" ht="12.75">
      <c r="AG262" s="2"/>
      <c r="AH262" s="2"/>
      <c r="AI262" s="2"/>
      <c r="AJ262" s="2"/>
      <c r="AK262" s="2"/>
      <c r="AL262" s="2"/>
    </row>
    <row r="263" spans="33:38" ht="12.75">
      <c r="AG263" s="2"/>
      <c r="AH263" s="2"/>
      <c r="AI263" s="2"/>
      <c r="AJ263" s="2"/>
      <c r="AK263" s="2"/>
      <c r="AL263" s="2"/>
    </row>
    <row r="264" spans="33:38" ht="12.75">
      <c r="AG264" s="2"/>
      <c r="AH264" s="2"/>
      <c r="AI264" s="2"/>
      <c r="AJ264" s="2"/>
      <c r="AK264" s="2"/>
      <c r="AL264" s="2"/>
    </row>
    <row r="265" spans="33:38" ht="12.75">
      <c r="AG265" s="2"/>
      <c r="AH265" s="2"/>
      <c r="AI265" s="2"/>
      <c r="AJ265" s="2"/>
      <c r="AK265" s="2"/>
      <c r="AL265" s="2"/>
    </row>
    <row r="266" spans="33:38" ht="12.75">
      <c r="AG266" s="2"/>
      <c r="AH266" s="2"/>
      <c r="AI266" s="2"/>
      <c r="AJ266" s="2"/>
      <c r="AK266" s="2"/>
      <c r="AL266" s="2"/>
    </row>
    <row r="267" spans="33:38" ht="12.75">
      <c r="AG267" s="2"/>
      <c r="AH267" s="2"/>
      <c r="AI267" s="2"/>
      <c r="AJ267" s="2"/>
      <c r="AK267" s="2"/>
      <c r="AL267" s="2"/>
    </row>
    <row r="268" spans="33:38" ht="12.75">
      <c r="AG268" s="2"/>
      <c r="AH268" s="2"/>
      <c r="AI268" s="2"/>
      <c r="AJ268" s="2"/>
      <c r="AK268" s="2"/>
      <c r="AL268" s="2"/>
    </row>
    <row r="269" spans="33:38" ht="12.75">
      <c r="AG269" s="2"/>
      <c r="AH269" s="2"/>
      <c r="AI269" s="2"/>
      <c r="AJ269" s="2"/>
      <c r="AK269" s="2"/>
      <c r="AL269" s="2"/>
    </row>
    <row r="270" spans="33:38" ht="12.75">
      <c r="AG270" s="2"/>
      <c r="AH270" s="2"/>
      <c r="AI270" s="2"/>
      <c r="AJ270" s="2"/>
      <c r="AK270" s="2"/>
      <c r="AL270" s="2"/>
    </row>
    <row r="271" spans="33:38" ht="12.75">
      <c r="AG271" s="2"/>
      <c r="AH271" s="2"/>
      <c r="AI271" s="2"/>
      <c r="AJ271" s="2"/>
      <c r="AK271" s="2"/>
      <c r="AL271" s="2"/>
    </row>
    <row r="272" spans="33:38" ht="12.75">
      <c r="AG272" s="2"/>
      <c r="AH272" s="2"/>
      <c r="AI272" s="2"/>
      <c r="AJ272" s="2"/>
      <c r="AK272" s="2"/>
      <c r="AL272" s="2"/>
    </row>
    <row r="273" spans="33:38" ht="12.75">
      <c r="AG273" s="2"/>
      <c r="AH273" s="2"/>
      <c r="AI273" s="2"/>
      <c r="AJ273" s="2"/>
      <c r="AK273" s="2"/>
      <c r="AL273" s="2"/>
    </row>
    <row r="274" spans="33:38" ht="12.75">
      <c r="AG274" s="2"/>
      <c r="AH274" s="2"/>
      <c r="AI274" s="2"/>
      <c r="AJ274" s="2"/>
      <c r="AK274" s="2"/>
      <c r="AL274" s="2"/>
    </row>
    <row r="275" spans="33:38" ht="12.75">
      <c r="AG275" s="2"/>
      <c r="AH275" s="2"/>
      <c r="AI275" s="2"/>
      <c r="AJ275" s="2"/>
      <c r="AK275" s="2"/>
      <c r="AL275" s="2"/>
    </row>
    <row r="276" spans="33:38" ht="12.75">
      <c r="AG276" s="2"/>
      <c r="AH276" s="2"/>
      <c r="AI276" s="2"/>
      <c r="AJ276" s="2"/>
      <c r="AK276" s="2"/>
      <c r="AL276" s="2"/>
    </row>
    <row r="277" spans="33:38" ht="12.75">
      <c r="AG277" s="2"/>
      <c r="AH277" s="2"/>
      <c r="AI277" s="2"/>
      <c r="AJ277" s="2"/>
      <c r="AK277" s="2"/>
      <c r="AL277" s="2"/>
    </row>
    <row r="278" spans="33:38" ht="12.75">
      <c r="AG278" s="2"/>
      <c r="AH278" s="2"/>
      <c r="AI278" s="2"/>
      <c r="AJ278" s="2"/>
      <c r="AK278" s="2"/>
      <c r="AL278" s="2"/>
    </row>
    <row r="279" spans="33:38" ht="12.75">
      <c r="AG279" s="2"/>
      <c r="AH279" s="2"/>
      <c r="AI279" s="2"/>
      <c r="AJ279" s="2"/>
      <c r="AK279" s="2"/>
      <c r="AL279" s="2"/>
    </row>
    <row r="280" spans="33:38" ht="12.75">
      <c r="AG280" s="2"/>
      <c r="AH280" s="2"/>
      <c r="AI280" s="2"/>
      <c r="AJ280" s="2"/>
      <c r="AK280" s="2"/>
      <c r="AL280" s="2"/>
    </row>
    <row r="281" spans="33:38" ht="12.75">
      <c r="AG281" s="2"/>
      <c r="AH281" s="2"/>
      <c r="AI281" s="2"/>
      <c r="AJ281" s="2"/>
      <c r="AK281" s="2"/>
      <c r="AL281" s="2"/>
    </row>
    <row r="282" spans="33:38" ht="12.75">
      <c r="AG282" s="2"/>
      <c r="AH282" s="2"/>
      <c r="AI282" s="2"/>
      <c r="AJ282" s="2"/>
      <c r="AK282" s="2"/>
      <c r="AL282" s="2"/>
    </row>
    <row r="283" spans="33:38" ht="12.75">
      <c r="AG283" s="2"/>
      <c r="AH283" s="2"/>
      <c r="AI283" s="2"/>
      <c r="AJ283" s="2"/>
      <c r="AK283" s="2"/>
      <c r="AL283" s="2"/>
    </row>
    <row r="284" spans="33:38" ht="12.75">
      <c r="AG284" s="2"/>
      <c r="AH284" s="2"/>
      <c r="AI284" s="2"/>
      <c r="AJ284" s="2"/>
      <c r="AK284" s="2"/>
      <c r="AL284" s="2"/>
    </row>
    <row r="285" spans="33:38" ht="12.75">
      <c r="AG285" s="2"/>
      <c r="AH285" s="2"/>
      <c r="AI285" s="2"/>
      <c r="AJ285" s="2"/>
      <c r="AK285" s="2"/>
      <c r="AL285" s="2"/>
    </row>
    <row r="286" spans="33:38" ht="12.75">
      <c r="AG286" s="2"/>
      <c r="AH286" s="2"/>
      <c r="AI286" s="2"/>
      <c r="AJ286" s="2"/>
      <c r="AK286" s="2"/>
      <c r="AL286" s="2"/>
    </row>
    <row r="287" spans="33:38" ht="12.75">
      <c r="AG287" s="2"/>
      <c r="AH287" s="2"/>
      <c r="AI287" s="2"/>
      <c r="AJ287" s="2"/>
      <c r="AK287" s="2"/>
      <c r="AL287" s="2"/>
    </row>
    <row r="288" spans="33:38" ht="12.75">
      <c r="AG288" s="2"/>
      <c r="AH288" s="2"/>
      <c r="AI288" s="2"/>
      <c r="AJ288" s="2"/>
      <c r="AK288" s="2"/>
      <c r="AL288" s="2"/>
    </row>
    <row r="289" spans="33:38" ht="12.75">
      <c r="AG289" s="2"/>
      <c r="AH289" s="2"/>
      <c r="AI289" s="2"/>
      <c r="AJ289" s="2"/>
      <c r="AK289" s="2"/>
      <c r="AL289" s="2"/>
    </row>
    <row r="290" spans="33:38" ht="12.75">
      <c r="AG290" s="2"/>
      <c r="AH290" s="2"/>
      <c r="AI290" s="2"/>
      <c r="AJ290" s="2"/>
      <c r="AK290" s="2"/>
      <c r="AL290" s="2"/>
    </row>
    <row r="291" spans="33:38" ht="12.75">
      <c r="AG291" s="2"/>
      <c r="AH291" s="2"/>
      <c r="AI291" s="2"/>
      <c r="AJ291" s="2"/>
      <c r="AK291" s="2"/>
      <c r="AL291" s="2"/>
    </row>
  </sheetData>
  <sheetProtection/>
  <mergeCells count="4">
    <mergeCell ref="J4:M4"/>
    <mergeCell ref="AC1:AF1"/>
    <mergeCell ref="A3:AF3"/>
    <mergeCell ref="I2:AF2"/>
  </mergeCells>
  <printOptions/>
  <pageMargins left="0.2362204724409449" right="0.15748031496062992" top="0.3937007874015748" bottom="0.1968503937007874" header="0.5905511811023623" footer="0.15748031496062992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Пользователь</cp:lastModifiedBy>
  <cp:lastPrinted>2019-10-08T13:51:27Z</cp:lastPrinted>
  <dcterms:created xsi:type="dcterms:W3CDTF">2005-12-03T09:30:28Z</dcterms:created>
  <dcterms:modified xsi:type="dcterms:W3CDTF">2019-11-19T09:21:04Z</dcterms:modified>
  <cp:category/>
  <cp:version/>
  <cp:contentType/>
  <cp:contentStatus/>
</cp:coreProperties>
</file>