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<sst xmlns="http://schemas.openxmlformats.org/spreadsheetml/2006/main" count="225" uniqueCount="134">
  <si>
    <t>№ п/п</t>
  </si>
  <si>
    <t>ВСЕГО ПО ПРОГРАММЕ:</t>
  </si>
  <si>
    <t>Ед. измер.</t>
  </si>
  <si>
    <t xml:space="preserve">Наименование мероприятия </t>
  </si>
  <si>
    <t>шт.</t>
  </si>
  <si>
    <t>%</t>
  </si>
  <si>
    <t>м2</t>
  </si>
  <si>
    <t>м3</t>
  </si>
  <si>
    <t>Муниципальное образование муниципальный округ №7</t>
  </si>
  <si>
    <t>% исполнения</t>
  </si>
  <si>
    <t>Запланировано</t>
  </si>
  <si>
    <t>Исполнено</t>
  </si>
  <si>
    <t>И АНАЛИЗ ЭФФЕКТИВНОСТИ РЕАЛИЗОВАННЫХ МЕРОПРИЯТИЙ</t>
  </si>
  <si>
    <t>1.1.</t>
  </si>
  <si>
    <t>1.2.</t>
  </si>
  <si>
    <t>1.3.</t>
  </si>
  <si>
    <t>1.4.</t>
  </si>
  <si>
    <t>1.5.</t>
  </si>
  <si>
    <t>1.6.</t>
  </si>
  <si>
    <t>Установка детского игрового комплекса</t>
  </si>
  <si>
    <t>Установка детского игрового оборудования</t>
  </si>
  <si>
    <t>Установка информационного стенда</t>
  </si>
  <si>
    <t>всего по  адресу :</t>
  </si>
  <si>
    <t>ед.</t>
  </si>
  <si>
    <t xml:space="preserve">Осуществление технического надзора </t>
  </si>
  <si>
    <t>Проведение ремонтных работ по содержанию имущества</t>
  </si>
  <si>
    <t>Закупка, доставка и разноска песка</t>
  </si>
  <si>
    <t>0,9</t>
  </si>
  <si>
    <t>3.</t>
  </si>
  <si>
    <t>Адрес</t>
  </si>
  <si>
    <t>Итого:</t>
  </si>
  <si>
    <t>АДРЕСА УСТАНОВКИ  ДЕТСКОГО ИГРОВОГО ОБОРУДОВАНИЯ:</t>
  </si>
  <si>
    <t>качели (от 5-ти до 12-ти лет, на металлических стойках размер: 1600*1360 мм, Н =1870 мм, Н сидения =450 мм)</t>
  </si>
  <si>
    <t>качалка- балансир ( от 3-х до 12-ти лет,  малая, размер: 2110*440 мм, Н=840 мм, Н сидения =490 мм)</t>
  </si>
  <si>
    <t>качалка на пружине (от 3-х до 10-ти лет, типа "Петушок", размер: 815*475 мм, Н = 780 мм, Н сидения =380 мм)</t>
  </si>
  <si>
    <t>песочница  ( от 1-го года, размер: 1980*1980 мм, Н=320 мм)</t>
  </si>
  <si>
    <t>качалка на пружине (от 3-х до 10-ти лет, типа "Пчелка", размер: 720*490 мм, Н = 850 мм, Н сидения =384 мм)</t>
  </si>
  <si>
    <t>ОТЧЁТ ОБ ИСПОЛНЕНИИ МУНИЦИПАЛЬНОЙ ЦЕЛЕВОЙ ПРОГРАММЫ "ДЕТСКАЯ ПЛОЩАДКА" на 2014 год</t>
  </si>
  <si>
    <t>Создание зон отдыха, обустройство территорий  детских площадок по адресам:</t>
  </si>
  <si>
    <t>8 линия д.1/20</t>
  </si>
  <si>
    <t>Обустройство покрытия детской площадки  из окрашенной резиновой крошки</t>
  </si>
  <si>
    <t>Натуральные показатели</t>
  </si>
  <si>
    <t>Устройство мощения пешеходных дорожек</t>
  </si>
  <si>
    <t>Демонтаж оборудования</t>
  </si>
  <si>
    <t>1.1.1.</t>
  </si>
  <si>
    <t>1.1.2.</t>
  </si>
  <si>
    <t>1.1.3.</t>
  </si>
  <si>
    <t>1.1.4.</t>
  </si>
  <si>
    <t>1.1.5.</t>
  </si>
  <si>
    <t>9 линия д.6</t>
  </si>
  <si>
    <t>Устройство мощения зоны отдыха</t>
  </si>
  <si>
    <t>Финансовые показатели (руб.)</t>
  </si>
  <si>
    <t>15 линия д. 28,30,32</t>
  </si>
  <si>
    <t xml:space="preserve">Обустройство покрытия детской площадки  из окрашенной резиновой крошки </t>
  </si>
  <si>
    <t>Демонтаж и установка оборудования</t>
  </si>
  <si>
    <t>1.2.1.</t>
  </si>
  <si>
    <t>19 линия д.18</t>
  </si>
  <si>
    <t>1.3.1.</t>
  </si>
  <si>
    <t>1.3.2.</t>
  </si>
  <si>
    <t>1.3.3.</t>
  </si>
  <si>
    <t>1.3.4.</t>
  </si>
  <si>
    <t>1.4.1.</t>
  </si>
  <si>
    <t>21 линия д.16 к.1-8 - Средний пр. д.76/18:</t>
  </si>
  <si>
    <t>21 линия д.16 к.3</t>
  </si>
  <si>
    <t>1.5.1.</t>
  </si>
  <si>
    <t>1.5.1.1.</t>
  </si>
  <si>
    <t>1.5.1.2.</t>
  </si>
  <si>
    <t>1.5.1.3.</t>
  </si>
  <si>
    <t>1.5.1.4.</t>
  </si>
  <si>
    <t>1.5.1.5.</t>
  </si>
  <si>
    <t>1.5.1.6.</t>
  </si>
  <si>
    <t>21 линия д.16 к.8</t>
  </si>
  <si>
    <t>1.5.2.</t>
  </si>
  <si>
    <t>1.5.2.1.</t>
  </si>
  <si>
    <t>Большой пр., В.О., д.50</t>
  </si>
  <si>
    <t>1.6.1.</t>
  </si>
  <si>
    <t>1.6.2.</t>
  </si>
  <si>
    <t>Итого по  разделу:</t>
  </si>
  <si>
    <t>5.</t>
  </si>
  <si>
    <t>АДРЕСА УСТАНОВКИ  ДЕТСКИХ ИГРОВЫХ КОМПЛЕКСОВ:</t>
  </si>
  <si>
    <t>детский игровой комплекс ( от 5-ти до 12-ти лет, размер: 3900*6260 мм, Н=4030 мм, Нплощадки = 1200 мм)</t>
  </si>
  <si>
    <t>детский игровой комплекс ( от 5-ти до 12-ти лет, размер: 3950*6260 мм, Н=3370 мм, Нплощадки = 1250 мм)</t>
  </si>
  <si>
    <t xml:space="preserve">детский игровой комплекс ( для детей с ограниченными возможностями, размер: 9200*6300 мм, Н=3100 мм, Н площадки = 650 мм) </t>
  </si>
  <si>
    <t>детский  игровой комплекс ( от 6-ти до 14 лет , размер: 5800*4840 мм, Н=4470 мм)</t>
  </si>
  <si>
    <t>качалка на пружине (от 3-х до 10-ти лет, типа "Дельфин", размер: 820*466 мм, Н = 709 мм, Н сидения =380 мм)</t>
  </si>
  <si>
    <t>качалка на пружине (от 3-х до 10-ти лет, типа "Кораблик", размер: 1150*868 мм, Н = 888 мм, Н сидения =500 мм)</t>
  </si>
  <si>
    <t>качалка- балансир ( от 3-х до 12-ти лет,  большая, размер: 3120*421 мм, Н=980 мм, Н сидения =624 мм)</t>
  </si>
  <si>
    <t>домик-беседка (со счетами, от 2-х лет, размер: 1650*1400 мм, Н=1910 мм)</t>
  </si>
  <si>
    <t>Запланировано (тыс.руб.)</t>
  </si>
  <si>
    <t xml:space="preserve">Финансовые показатели </t>
  </si>
  <si>
    <t>Исполнено (тыс.руб.)</t>
  </si>
  <si>
    <t>Примечание</t>
  </si>
  <si>
    <t>Запланировано (тыс.руб)</t>
  </si>
  <si>
    <t xml:space="preserve">Наименование </t>
  </si>
  <si>
    <t>Количественные показатели при реализации муниципальной целевой программы</t>
  </si>
  <si>
    <t>ед изм.</t>
  </si>
  <si>
    <t xml:space="preserve">Запланировано </t>
  </si>
  <si>
    <t>Интегральная оценка эффективности Программы.</t>
  </si>
  <si>
    <t>Критерий</t>
  </si>
  <si>
    <t>Формулировка критерия</t>
  </si>
  <si>
    <t>Содержание критерия</t>
  </si>
  <si>
    <t>Балльная система оценки</t>
  </si>
  <si>
    <t>К1</t>
  </si>
  <si>
    <t xml:space="preserve">Соответствие МЦП системе приоритетов социально-экономического развития муниципального образования    </t>
  </si>
  <si>
    <t>Проблема отнесена документами  муниципального образования к приоритетным задачам социально-экономического  развития, решается программно-целевыми методами, соответствует  вопросу местного значения, сопряжена с адресными программами района и города</t>
  </si>
  <si>
    <t>К2</t>
  </si>
  <si>
    <t>Постановка в МЦП  задач, условием решения которых является программно-целевой метод</t>
  </si>
  <si>
    <t>Программный документ соответствует критерию,  мероприятия проводятся ежегодно без инновационных   изменений.</t>
  </si>
  <si>
    <t>К3</t>
  </si>
  <si>
    <t>Уровень проработки целевых показателей и   индикаторов эффективности реализации МЦП</t>
  </si>
  <si>
    <t>Наличие в программе целевых показателей эффективности МЦП, динамики показателей ее  реализации. В случае отсутствия статистических сведений, разработаны методы расчета текущих показателей раскрывающих механизм реализации  МЦП.</t>
  </si>
  <si>
    <t>К4</t>
  </si>
  <si>
    <t>Уровень финансового обеспечения МЦП и его структурные  параметры</t>
  </si>
  <si>
    <t>Финансовое обеспечение МЦП из всех источников финансирования составило 100% от запланированного значения.</t>
  </si>
  <si>
    <t>К5</t>
  </si>
  <si>
    <t xml:space="preserve">Организация управления и контроля за ходом    исполнения МЦП     </t>
  </si>
  <si>
    <t>Ежеквартальный отчет о ходе реализации МЦП полностью соответствует установленным требованиям и рекомендациям.</t>
  </si>
  <si>
    <t>Интегральный (итоговый) показатель оценки эффективности МЦП  (К) рассчитан на основе полученных оценок по критериям по формуле:</t>
  </si>
  <si>
    <t>К = К1 + К2 + К3 + К4 + К5 =10+5+10+10+10=45;</t>
  </si>
  <si>
    <t>где каждый критерий эффективности (К, К1, К2, К3, К4 и К5) Программы рассчитан в соответствии с балльной системой оценки.</t>
  </si>
  <si>
    <t xml:space="preserve">Выводы. </t>
  </si>
  <si>
    <t>Главный специалист по благоустройству                                                               Г.А. Шепелева</t>
  </si>
  <si>
    <t>Оценка эффективности  муниципальной целевой программы «Детская площадка»  на 2014 год</t>
  </si>
  <si>
    <t>Площадь обустроенных детских площадок покрытием из цветной резиновой крошки</t>
  </si>
  <si>
    <t>Количество установленного нового детского игрового оборудования</t>
  </si>
  <si>
    <t>Площадь мощения зон отдыха и пешеходных дорожек</t>
  </si>
  <si>
    <t>Количество обустроенных детских площадок покрытием из цветной резиновой крошкой</t>
  </si>
  <si>
    <t>Количество установленных информационных стендов</t>
  </si>
  <si>
    <t xml:space="preserve">Анализ эффективности муниципальной целевой программы проводился в целях оценки эффективности использования бюджетных средств, направленных для реализации муниципальной целевой программы «Детская площадка»  (далее – Программа), а также выработки рекомендаций по дальнейшим действиям. В ходе анализа эффективности использования бюджетных средств, в первую очередь, изучалось соотношение между результатами использования и затратами на их достижение, которое включает определение экономичности, продуктивности и результативности использования бюджетных средств.
Экономичность выражает наилучшее соотношение между ресурсами и результатами их использования.
Продуктивность характеризует рациональность использования ресурсов.
Результативность показывает степень достижения намеченных целей и решения поставленных задач.
При проведении аудита эффективности целевой программы было установлено, насколько экономично, продуктивно и результативно использованы бюджетные средства на достижение запланированных Программой целей и решение поставленных задач.
</t>
  </si>
  <si>
    <t xml:space="preserve">Использование бюджетных средств в ходе реализации Программы является экономичным, так как достигнут конечный результат с использованием заданного объема бюджетных средств (относительная экономия). После проведение конкурсных процедур образовалась экономия финансовых средств с 6 600,4  тыс. руб. до 5 510,9 тыс. руб. Использование бюджетных средств, в ходе реализации Программы оценивается как продуктивное, так как, затраты ресурсов соответствуют запланированным показателям. Путем сравнения достигнутых и запланированных экономических результатов использования бюджетных средств  и количественных показателей при реализации муниципальной целевой программы  выявлено минимальное отклонение и  определено  как экономически результативные.
</t>
  </si>
  <si>
    <t>По результатам оценки эффективности реализации МЦП сделаны следующие выводы: МЦП  "Детская площадка" эффективна, целесообразна к финансированию.</t>
  </si>
  <si>
    <t>Перевод дворовой территории в долевую собственность жителей</t>
  </si>
  <si>
    <t>Корректировка границ мощения</t>
  </si>
  <si>
    <t>Пересмотр планирования адресов по установке оборудования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</si>
</sst>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  <numFmt numFmtId="169" formatCode="0.0000"/>
    <numFmt numFmtId="170" formatCode="0.000"/>
    <numFmt numFmtId="171" formatCode="0.0"/>
    <numFmt numFmtId="172" formatCode="#,##0.0"/>
    <numFmt numFmtId="173" formatCode="#,##0.0_р_."/>
    <numFmt numFmtId="174" formatCode="[$-FC19]d\ mmmm\ yyyy\ &quot;г.&quot;"/>
    <numFmt numFmtId="175" formatCode="#,##0.00_р_."/>
    <numFmt numFmtId="176" formatCode="0.0%"/>
    <numFmt numFmtId="177" formatCode="#,##0.000"/>
    <numFmt numFmtId="178" formatCode="#,##0.0000"/>
    <numFmt numFmtId="179" formatCode="0.000000"/>
    <numFmt numFmtId="180" formatCode="0.00000"/>
    <numFmt numFmtId="181" formatCode="#,##0.00000"/>
    <numFmt numFmtId="182" formatCode="_-* #,##0.0_р_._-;\-* #,##0.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9" fontId="4" fillId="0" borderId="13" xfId="55" applyFont="1" applyFill="1" applyBorder="1" applyAlignment="1">
      <alignment horizontal="center" vertical="center" wrapText="1"/>
    </xf>
    <xf numFmtId="9" fontId="4" fillId="0" borderId="11" xfId="55" applyFont="1" applyFill="1" applyBorder="1" applyAlignment="1">
      <alignment horizontal="center" vertical="center" wrapText="1"/>
    </xf>
    <xf numFmtId="9" fontId="4" fillId="0" borderId="10" xfId="55" applyFont="1" applyFill="1" applyBorder="1" applyAlignment="1">
      <alignment horizontal="center" vertical="center" wrapText="1"/>
    </xf>
    <xf numFmtId="176" fontId="4" fillId="0" borderId="11" xfId="55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176" fontId="7" fillId="0" borderId="11" xfId="55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9" fontId="4" fillId="0" borderId="11" xfId="55" applyNumberFormat="1" applyFont="1" applyFill="1" applyBorder="1" applyAlignment="1">
      <alignment horizontal="center" vertical="center" wrapText="1"/>
    </xf>
    <xf numFmtId="9" fontId="7" fillId="0" borderId="11" xfId="55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6" fontId="4" fillId="0" borderId="13" xfId="55" applyNumberFormat="1" applyFont="1" applyFill="1" applyBorder="1" applyAlignment="1">
      <alignment horizontal="center" vertical="center" wrapText="1"/>
    </xf>
    <xf numFmtId="9" fontId="7" fillId="0" borderId="10" xfId="55" applyFont="1" applyFill="1" applyBorder="1" applyAlignment="1">
      <alignment horizontal="center" vertical="center" wrapText="1"/>
    </xf>
    <xf numFmtId="176" fontId="4" fillId="0" borderId="10" xfId="55" applyNumberFormat="1" applyFont="1" applyFill="1" applyBorder="1" applyAlignment="1">
      <alignment horizontal="center" vertical="center" wrapText="1"/>
    </xf>
    <xf numFmtId="176" fontId="7" fillId="0" borderId="10" xfId="5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7" fillId="0" borderId="14" xfId="0" applyNumberFormat="1" applyFont="1" applyFill="1" applyBorder="1" applyAlignment="1">
      <alignment horizontal="center" vertical="center" wrapText="1"/>
    </xf>
    <xf numFmtId="172" fontId="7" fillId="0" borderId="10" xfId="58" applyNumberFormat="1" applyFont="1" applyFill="1" applyBorder="1" applyAlignment="1">
      <alignment horizontal="center" vertical="center" wrapText="1"/>
    </xf>
    <xf numFmtId="176" fontId="7" fillId="0" borderId="10" xfId="58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4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71" fontId="1" fillId="0" borderId="0" xfId="0" applyNumberFormat="1" applyFont="1" applyFill="1" applyAlignment="1">
      <alignment horizontal="left"/>
    </xf>
    <xf numFmtId="171" fontId="1" fillId="32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17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9" fontId="4" fillId="0" borderId="13" xfId="5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 wrapText="1"/>
    </xf>
    <xf numFmtId="179" fontId="7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 wrapText="1"/>
    </xf>
    <xf numFmtId="171" fontId="9" fillId="0" borderId="12" xfId="0" applyNumberFormat="1" applyFont="1" applyFill="1" applyBorder="1" applyAlignment="1">
      <alignment horizontal="center" vertical="center" wrapText="1"/>
    </xf>
    <xf numFmtId="171" fontId="9" fillId="0" borderId="15" xfId="0" applyNumberFormat="1" applyFont="1" applyFill="1" applyBorder="1" applyAlignment="1">
      <alignment horizontal="center" vertical="center" wrapText="1"/>
    </xf>
    <xf numFmtId="9" fontId="4" fillId="0" borderId="16" xfId="55" applyFont="1" applyFill="1" applyBorder="1" applyAlignment="1">
      <alignment horizontal="center" vertical="center" wrapText="1"/>
    </xf>
    <xf numFmtId="9" fontId="0" fillId="0" borderId="17" xfId="55" applyFont="1" applyBorder="1" applyAlignment="1">
      <alignment horizontal="center" vertical="center" wrapText="1"/>
    </xf>
    <xf numFmtId="176" fontId="4" fillId="0" borderId="12" xfId="55" applyNumberFormat="1" applyFont="1" applyFill="1" applyBorder="1" applyAlignment="1">
      <alignment horizontal="center" vertical="center" wrapText="1"/>
    </xf>
    <xf numFmtId="176" fontId="0" fillId="0" borderId="15" xfId="55" applyNumberFormat="1" applyFont="1" applyBorder="1" applyAlignment="1">
      <alignment horizontal="center" vertical="center" wrapText="1"/>
    </xf>
    <xf numFmtId="176" fontId="4" fillId="0" borderId="16" xfId="55" applyNumberFormat="1" applyFont="1" applyFill="1" applyBorder="1" applyAlignment="1">
      <alignment horizontal="center" vertical="center" wrapText="1"/>
    </xf>
    <xf numFmtId="176" fontId="0" fillId="0" borderId="17" xfId="55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9"/>
  <sheetViews>
    <sheetView tabSelected="1" zoomScalePageLayoutView="75" workbookViewId="0" topLeftCell="A34">
      <selection activeCell="J50" sqref="J50"/>
    </sheetView>
  </sheetViews>
  <sheetFormatPr defaultColWidth="9.00390625" defaultRowHeight="12.75"/>
  <cols>
    <col min="1" max="1" width="1.12109375" style="8" customWidth="1"/>
    <col min="2" max="2" width="9.25390625" style="8" customWidth="1"/>
    <col min="3" max="3" width="37.75390625" style="8" customWidth="1"/>
    <col min="4" max="4" width="5.875" style="8" customWidth="1"/>
    <col min="5" max="5" width="12.875" style="8" customWidth="1"/>
    <col min="6" max="6" width="12.25390625" style="8" customWidth="1"/>
    <col min="7" max="7" width="11.00390625" style="8" customWidth="1"/>
    <col min="8" max="8" width="12.75390625" style="8" customWidth="1"/>
    <col min="9" max="9" width="12.875" style="8" customWidth="1"/>
    <col min="10" max="10" width="11.00390625" style="8" customWidth="1"/>
    <col min="11" max="11" width="13.25390625" style="26" customWidth="1"/>
    <col min="12" max="14" width="9.125" style="8" customWidth="1"/>
    <col min="15" max="15" width="13.75390625" style="8" customWidth="1"/>
    <col min="16" max="16" width="11.75390625" style="8" customWidth="1"/>
    <col min="17" max="17" width="14.25390625" style="8" customWidth="1"/>
    <col min="18" max="16384" width="9.125" style="8" customWidth="1"/>
  </cols>
  <sheetData>
    <row r="1" spans="2:14" s="17" customFormat="1" ht="18.75" customHeight="1">
      <c r="B1" s="93" t="s">
        <v>8</v>
      </c>
      <c r="C1" s="93"/>
      <c r="D1" s="93"/>
      <c r="E1" s="93"/>
      <c r="F1" s="93"/>
      <c r="G1" s="93"/>
      <c r="H1" s="93"/>
      <c r="I1" s="93"/>
      <c r="J1" s="93"/>
      <c r="K1" s="93"/>
      <c r="L1" s="16"/>
      <c r="M1" s="16"/>
      <c r="N1" s="16"/>
    </row>
    <row r="2" spans="2:14" s="17" customFormat="1" ht="18.75" customHeight="1">
      <c r="B2" s="94" t="s">
        <v>37</v>
      </c>
      <c r="C2" s="94"/>
      <c r="D2" s="94"/>
      <c r="E2" s="94"/>
      <c r="F2" s="94"/>
      <c r="G2" s="94"/>
      <c r="H2" s="94"/>
      <c r="I2" s="94"/>
      <c r="J2" s="94"/>
      <c r="K2" s="94"/>
      <c r="L2" s="16"/>
      <c r="M2" s="16"/>
      <c r="N2" s="16"/>
    </row>
    <row r="3" spans="2:14" s="17" customFormat="1" ht="33" customHeight="1">
      <c r="B3" s="77" t="s">
        <v>12</v>
      </c>
      <c r="C3" s="77"/>
      <c r="D3" s="77"/>
      <c r="E3" s="77"/>
      <c r="F3" s="77"/>
      <c r="G3" s="77"/>
      <c r="H3" s="77"/>
      <c r="I3" s="77"/>
      <c r="J3" s="77"/>
      <c r="K3" s="77"/>
      <c r="L3" s="16"/>
      <c r="M3" s="16"/>
      <c r="N3" s="16"/>
    </row>
    <row r="4" spans="2:14" ht="28.5" customHeight="1">
      <c r="B4" s="80" t="s">
        <v>0</v>
      </c>
      <c r="C4" s="80" t="s">
        <v>3</v>
      </c>
      <c r="D4" s="80" t="s">
        <v>2</v>
      </c>
      <c r="E4" s="86" t="s">
        <v>41</v>
      </c>
      <c r="F4" s="87"/>
      <c r="G4" s="88"/>
      <c r="H4" s="86" t="s">
        <v>89</v>
      </c>
      <c r="I4" s="87"/>
      <c r="J4" s="88"/>
      <c r="K4" s="95" t="s">
        <v>91</v>
      </c>
      <c r="L4" s="1"/>
      <c r="M4" s="1"/>
      <c r="N4" s="9"/>
    </row>
    <row r="5" spans="2:14" ht="24" customHeight="1">
      <c r="B5" s="81"/>
      <c r="C5" s="81"/>
      <c r="D5" s="81"/>
      <c r="E5" s="3" t="s">
        <v>10</v>
      </c>
      <c r="F5" s="3" t="s">
        <v>11</v>
      </c>
      <c r="G5" s="5" t="s">
        <v>9</v>
      </c>
      <c r="H5" s="3" t="s">
        <v>88</v>
      </c>
      <c r="I5" s="3" t="s">
        <v>90</v>
      </c>
      <c r="J5" s="4" t="s">
        <v>9</v>
      </c>
      <c r="K5" s="96"/>
      <c r="L5" s="9"/>
      <c r="M5" s="9"/>
      <c r="N5" s="9"/>
    </row>
    <row r="6" spans="2:14" ht="13.5" customHeight="1">
      <c r="B6" s="18">
        <v>1</v>
      </c>
      <c r="C6" s="18">
        <v>2</v>
      </c>
      <c r="D6" s="18">
        <v>3</v>
      </c>
      <c r="E6" s="2">
        <v>4</v>
      </c>
      <c r="F6" s="18">
        <v>5</v>
      </c>
      <c r="G6" s="18">
        <v>6</v>
      </c>
      <c r="H6" s="2">
        <v>7</v>
      </c>
      <c r="I6" s="19">
        <v>8</v>
      </c>
      <c r="J6" s="2">
        <v>9</v>
      </c>
      <c r="K6" s="56">
        <v>10</v>
      </c>
      <c r="L6" s="9"/>
      <c r="M6" s="9"/>
      <c r="N6" s="9"/>
    </row>
    <row r="7" spans="2:14" ht="40.5" customHeight="1">
      <c r="B7" s="3">
        <v>1</v>
      </c>
      <c r="C7" s="13" t="s">
        <v>38</v>
      </c>
      <c r="D7" s="20"/>
      <c r="E7" s="20"/>
      <c r="F7" s="20"/>
      <c r="G7" s="12"/>
      <c r="H7" s="14"/>
      <c r="I7" s="21"/>
      <c r="J7" s="22"/>
      <c r="K7" s="55"/>
      <c r="L7" s="9"/>
      <c r="M7" s="9"/>
      <c r="N7" s="9"/>
    </row>
    <row r="8" spans="2:14" ht="27.75" customHeight="1">
      <c r="B8" s="3" t="s">
        <v>13</v>
      </c>
      <c r="C8" s="3" t="s">
        <v>39</v>
      </c>
      <c r="D8" s="20"/>
      <c r="E8" s="20"/>
      <c r="F8" s="20"/>
      <c r="G8" s="12"/>
      <c r="H8" s="23"/>
      <c r="I8" s="23"/>
      <c r="J8" s="22"/>
      <c r="K8" s="55"/>
      <c r="L8" s="24"/>
      <c r="M8" s="9"/>
      <c r="N8" s="9"/>
    </row>
    <row r="9" spans="2:14" s="29" customFormat="1" ht="30" customHeight="1">
      <c r="B9" s="2" t="s">
        <v>44</v>
      </c>
      <c r="C9" s="28" t="s">
        <v>40</v>
      </c>
      <c r="D9" s="2" t="s">
        <v>6</v>
      </c>
      <c r="E9" s="6">
        <v>59</v>
      </c>
      <c r="F9" s="30">
        <v>59</v>
      </c>
      <c r="G9" s="76">
        <v>1</v>
      </c>
      <c r="H9" s="46">
        <v>217.6</v>
      </c>
      <c r="I9" s="46">
        <v>209</v>
      </c>
      <c r="J9" s="34">
        <f aca="true" t="shared" si="0" ref="J9:J14">I9/H9</f>
        <v>0.9604779411764706</v>
      </c>
      <c r="K9" s="55"/>
      <c r="L9" s="9"/>
      <c r="M9" s="9"/>
      <c r="N9" s="9"/>
    </row>
    <row r="10" spans="2:14" s="29" customFormat="1" ht="24" customHeight="1">
      <c r="B10" s="2" t="s">
        <v>45</v>
      </c>
      <c r="C10" s="28" t="s">
        <v>42</v>
      </c>
      <c r="D10" s="6" t="s">
        <v>6</v>
      </c>
      <c r="E10" s="6">
        <v>11.8</v>
      </c>
      <c r="F10" s="18">
        <v>11.8</v>
      </c>
      <c r="G10" s="76">
        <v>1</v>
      </c>
      <c r="H10" s="46">
        <v>70.8</v>
      </c>
      <c r="I10" s="46">
        <v>66.5</v>
      </c>
      <c r="J10" s="34">
        <f t="shared" si="0"/>
        <v>0.9392655367231639</v>
      </c>
      <c r="K10" s="55"/>
      <c r="L10" s="9"/>
      <c r="M10" s="9"/>
      <c r="N10" s="9"/>
    </row>
    <row r="11" spans="2:14" s="29" customFormat="1" ht="24" customHeight="1">
      <c r="B11" s="2" t="s">
        <v>46</v>
      </c>
      <c r="C11" s="28" t="s">
        <v>43</v>
      </c>
      <c r="D11" s="2" t="s">
        <v>4</v>
      </c>
      <c r="E11" s="6">
        <v>3</v>
      </c>
      <c r="F11" s="30">
        <v>3</v>
      </c>
      <c r="G11" s="76">
        <v>1</v>
      </c>
      <c r="H11" s="46">
        <v>5.9</v>
      </c>
      <c r="I11" s="46">
        <v>2.9</v>
      </c>
      <c r="J11" s="34">
        <f t="shared" si="0"/>
        <v>0.4915254237288135</v>
      </c>
      <c r="K11" s="55"/>
      <c r="L11" s="9"/>
      <c r="M11" s="9"/>
      <c r="N11" s="9"/>
    </row>
    <row r="12" spans="2:14" s="29" customFormat="1" ht="24" customHeight="1">
      <c r="B12" s="2" t="s">
        <v>47</v>
      </c>
      <c r="C12" s="28" t="s">
        <v>19</v>
      </c>
      <c r="D12" s="2" t="s">
        <v>4</v>
      </c>
      <c r="E12" s="6">
        <v>1</v>
      </c>
      <c r="F12" s="30">
        <v>1</v>
      </c>
      <c r="G12" s="76">
        <v>1</v>
      </c>
      <c r="H12" s="46">
        <v>228.1</v>
      </c>
      <c r="I12" s="46">
        <v>228.1</v>
      </c>
      <c r="J12" s="34">
        <f t="shared" si="0"/>
        <v>1</v>
      </c>
      <c r="K12" s="55"/>
      <c r="L12" s="9"/>
      <c r="M12" s="9"/>
      <c r="N12" s="9"/>
    </row>
    <row r="13" spans="2:14" s="29" customFormat="1" ht="24" customHeight="1">
      <c r="B13" s="2" t="s">
        <v>48</v>
      </c>
      <c r="C13" s="28" t="s">
        <v>21</v>
      </c>
      <c r="D13" s="2" t="s">
        <v>23</v>
      </c>
      <c r="E13" s="6">
        <v>1</v>
      </c>
      <c r="F13" s="30">
        <v>1</v>
      </c>
      <c r="G13" s="76">
        <v>1</v>
      </c>
      <c r="H13" s="46">
        <v>14.7</v>
      </c>
      <c r="I13" s="46">
        <v>14.7</v>
      </c>
      <c r="J13" s="34">
        <f t="shared" si="0"/>
        <v>1</v>
      </c>
      <c r="K13" s="55"/>
      <c r="L13" s="9"/>
      <c r="M13" s="9"/>
      <c r="N13" s="9"/>
    </row>
    <row r="14" spans="2:14" s="29" customFormat="1" ht="24" customHeight="1">
      <c r="B14" s="18"/>
      <c r="C14" s="37" t="s">
        <v>22</v>
      </c>
      <c r="D14" s="18"/>
      <c r="E14" s="2"/>
      <c r="F14" s="18"/>
      <c r="G14" s="31"/>
      <c r="H14" s="47">
        <f>+H10+H11+H12+H13+H9</f>
        <v>537.1</v>
      </c>
      <c r="I14" s="48">
        <f>SUM(I9:I13)</f>
        <v>521.2</v>
      </c>
      <c r="J14" s="36">
        <f t="shared" si="0"/>
        <v>0.9703965741947497</v>
      </c>
      <c r="K14" s="55"/>
      <c r="L14" s="9"/>
      <c r="M14" s="9"/>
      <c r="N14" s="9"/>
    </row>
    <row r="15" spans="2:14" s="29" customFormat="1" ht="24" customHeight="1">
      <c r="B15" s="3" t="s">
        <v>14</v>
      </c>
      <c r="C15" s="3" t="s">
        <v>49</v>
      </c>
      <c r="D15" s="20"/>
      <c r="E15" s="2"/>
      <c r="F15" s="18"/>
      <c r="G15" s="31"/>
      <c r="H15" s="46"/>
      <c r="I15" s="49"/>
      <c r="J15" s="34"/>
      <c r="K15" s="55"/>
      <c r="L15" s="9"/>
      <c r="M15" s="9"/>
      <c r="N15" s="9"/>
    </row>
    <row r="16" spans="2:14" s="29" customFormat="1" ht="73.5" customHeight="1">
      <c r="B16" s="2" t="s">
        <v>55</v>
      </c>
      <c r="C16" s="28" t="s">
        <v>50</v>
      </c>
      <c r="D16" s="2" t="s">
        <v>6</v>
      </c>
      <c r="E16" s="6">
        <v>127</v>
      </c>
      <c r="F16" s="30">
        <v>0</v>
      </c>
      <c r="G16" s="31">
        <f>F16/E16</f>
        <v>0</v>
      </c>
      <c r="H16" s="46">
        <v>474.4</v>
      </c>
      <c r="I16" s="49">
        <v>0</v>
      </c>
      <c r="J16" s="38">
        <v>0</v>
      </c>
      <c r="K16" s="28" t="s">
        <v>131</v>
      </c>
      <c r="L16" s="9"/>
      <c r="M16" s="9"/>
      <c r="N16" s="9"/>
    </row>
    <row r="17" spans="2:14" s="29" customFormat="1" ht="24" customHeight="1">
      <c r="B17" s="18"/>
      <c r="C17" s="37" t="s">
        <v>22</v>
      </c>
      <c r="D17" s="18"/>
      <c r="E17" s="2"/>
      <c r="F17" s="18"/>
      <c r="G17" s="31"/>
      <c r="H17" s="47">
        <f>SUM(H16)</f>
        <v>474.4</v>
      </c>
      <c r="I17" s="48">
        <f>SUM(I16)</f>
        <v>0</v>
      </c>
      <c r="J17" s="36">
        <v>0</v>
      </c>
      <c r="K17" s="55"/>
      <c r="L17" s="9"/>
      <c r="M17" s="9"/>
      <c r="N17" s="9"/>
    </row>
    <row r="18" spans="2:14" s="29" customFormat="1" ht="24" customHeight="1">
      <c r="B18" s="3" t="s">
        <v>15</v>
      </c>
      <c r="C18" s="3" t="s">
        <v>52</v>
      </c>
      <c r="D18" s="2"/>
      <c r="E18" s="2"/>
      <c r="F18" s="18"/>
      <c r="G18" s="31"/>
      <c r="H18" s="46"/>
      <c r="I18" s="49"/>
      <c r="J18" s="34"/>
      <c r="K18" s="55"/>
      <c r="L18" s="9"/>
      <c r="M18" s="9"/>
      <c r="N18" s="9"/>
    </row>
    <row r="19" spans="2:14" s="29" customFormat="1" ht="30" customHeight="1">
      <c r="B19" s="2" t="s">
        <v>57</v>
      </c>
      <c r="C19" s="28" t="s">
        <v>53</v>
      </c>
      <c r="D19" s="2" t="s">
        <v>6</v>
      </c>
      <c r="E19" s="6">
        <v>283</v>
      </c>
      <c r="F19" s="6">
        <v>283</v>
      </c>
      <c r="G19" s="33">
        <v>1</v>
      </c>
      <c r="H19" s="46">
        <v>1043.7</v>
      </c>
      <c r="I19" s="46">
        <v>915.6</v>
      </c>
      <c r="J19" s="43">
        <f>I19/H19</f>
        <v>0.8772635814889336</v>
      </c>
      <c r="K19" s="55"/>
      <c r="L19" s="9"/>
      <c r="M19" s="9"/>
      <c r="N19" s="9"/>
    </row>
    <row r="20" spans="2:14" s="29" customFormat="1" ht="24" customHeight="1">
      <c r="B20" s="2" t="s">
        <v>58</v>
      </c>
      <c r="C20" s="28" t="s">
        <v>42</v>
      </c>
      <c r="D20" s="2" t="s">
        <v>6</v>
      </c>
      <c r="E20" s="6">
        <v>85</v>
      </c>
      <c r="F20" s="6">
        <v>85</v>
      </c>
      <c r="G20" s="33">
        <v>1</v>
      </c>
      <c r="H20" s="46">
        <v>387.8</v>
      </c>
      <c r="I20" s="46">
        <v>323.7</v>
      </c>
      <c r="J20" s="43">
        <f>I20/H20</f>
        <v>0.834708612686952</v>
      </c>
      <c r="K20" s="55"/>
      <c r="L20" s="9"/>
      <c r="M20" s="9"/>
      <c r="N20" s="9"/>
    </row>
    <row r="21" spans="2:14" s="29" customFormat="1" ht="24" customHeight="1">
      <c r="B21" s="2" t="s">
        <v>59</v>
      </c>
      <c r="C21" s="28" t="s">
        <v>54</v>
      </c>
      <c r="D21" s="2" t="s">
        <v>4</v>
      </c>
      <c r="E21" s="6">
        <v>14</v>
      </c>
      <c r="F21" s="30">
        <v>14</v>
      </c>
      <c r="G21" s="31">
        <v>1</v>
      </c>
      <c r="H21" s="46">
        <v>50</v>
      </c>
      <c r="I21" s="46">
        <v>16.1</v>
      </c>
      <c r="J21" s="34">
        <f>I21/H21</f>
        <v>0.322</v>
      </c>
      <c r="K21" s="55"/>
      <c r="L21" s="9"/>
      <c r="M21" s="9"/>
      <c r="N21" s="9"/>
    </row>
    <row r="22" spans="2:14" s="29" customFormat="1" ht="24" customHeight="1">
      <c r="B22" s="2" t="s">
        <v>60</v>
      </c>
      <c r="C22" s="28" t="s">
        <v>21</v>
      </c>
      <c r="D22" s="2" t="s">
        <v>23</v>
      </c>
      <c r="E22" s="6">
        <v>1</v>
      </c>
      <c r="F22" s="30">
        <v>1</v>
      </c>
      <c r="G22" s="31">
        <v>1</v>
      </c>
      <c r="H22" s="46">
        <v>14.7</v>
      </c>
      <c r="I22" s="46">
        <v>14.7</v>
      </c>
      <c r="J22" s="34">
        <f>I22/H22</f>
        <v>1</v>
      </c>
      <c r="K22" s="55"/>
      <c r="L22" s="9"/>
      <c r="M22" s="9"/>
      <c r="N22" s="9"/>
    </row>
    <row r="23" spans="2:14" s="29" customFormat="1" ht="24" customHeight="1">
      <c r="B23" s="18"/>
      <c r="C23" s="37" t="s">
        <v>22</v>
      </c>
      <c r="D23" s="18"/>
      <c r="E23" s="2"/>
      <c r="F23" s="18"/>
      <c r="G23" s="31"/>
      <c r="H23" s="47">
        <f>SUM(H19:H22)</f>
        <v>1496.2</v>
      </c>
      <c r="I23" s="48">
        <f>SUM(I19:I22)</f>
        <v>1270.1</v>
      </c>
      <c r="J23" s="36">
        <f>I23/H23</f>
        <v>0.8488838390589493</v>
      </c>
      <c r="K23" s="55"/>
      <c r="L23" s="9"/>
      <c r="M23" s="9"/>
      <c r="N23" s="9"/>
    </row>
    <row r="24" spans="2:14" s="29" customFormat="1" ht="24" customHeight="1">
      <c r="B24" s="3" t="s">
        <v>16</v>
      </c>
      <c r="C24" s="3" t="s">
        <v>56</v>
      </c>
      <c r="D24" s="2"/>
      <c r="E24" s="2"/>
      <c r="F24" s="18"/>
      <c r="G24" s="31"/>
      <c r="H24" s="46"/>
      <c r="I24" s="49"/>
      <c r="J24" s="34"/>
      <c r="K24" s="55"/>
      <c r="L24" s="9"/>
      <c r="M24" s="9"/>
      <c r="N24" s="9"/>
    </row>
    <row r="25" spans="2:14" s="29" customFormat="1" ht="24" customHeight="1">
      <c r="B25" s="2" t="s">
        <v>61</v>
      </c>
      <c r="C25" s="28" t="s">
        <v>19</v>
      </c>
      <c r="D25" s="2" t="s">
        <v>4</v>
      </c>
      <c r="E25" s="6">
        <v>1</v>
      </c>
      <c r="F25" s="30">
        <v>1</v>
      </c>
      <c r="G25" s="31">
        <v>1</v>
      </c>
      <c r="H25" s="46">
        <v>191.5</v>
      </c>
      <c r="I25" s="46">
        <v>191.5</v>
      </c>
      <c r="J25" s="34">
        <v>1</v>
      </c>
      <c r="K25" s="55"/>
      <c r="L25" s="9"/>
      <c r="M25" s="9"/>
      <c r="N25" s="9"/>
    </row>
    <row r="26" spans="2:14" s="29" customFormat="1" ht="24" customHeight="1">
      <c r="B26" s="18"/>
      <c r="C26" s="37" t="s">
        <v>22</v>
      </c>
      <c r="D26" s="18"/>
      <c r="E26" s="2"/>
      <c r="F26" s="18"/>
      <c r="G26" s="31"/>
      <c r="H26" s="47">
        <f>SUM(H25)</f>
        <v>191.5</v>
      </c>
      <c r="I26" s="48">
        <f>SUM(I25)</f>
        <v>191.5</v>
      </c>
      <c r="J26" s="36">
        <v>1</v>
      </c>
      <c r="K26" s="55"/>
      <c r="L26" s="9"/>
      <c r="M26" s="9"/>
      <c r="N26" s="9"/>
    </row>
    <row r="27" spans="2:14" s="29" customFormat="1" ht="24" customHeight="1">
      <c r="B27" s="3" t="s">
        <v>17</v>
      </c>
      <c r="C27" s="3" t="s">
        <v>62</v>
      </c>
      <c r="D27" s="2"/>
      <c r="E27" s="2"/>
      <c r="F27" s="18"/>
      <c r="G27" s="31"/>
      <c r="H27" s="25"/>
      <c r="I27" s="35"/>
      <c r="J27" s="36"/>
      <c r="K27" s="55"/>
      <c r="L27" s="9"/>
      <c r="M27" s="9"/>
      <c r="N27" s="9"/>
    </row>
    <row r="28" spans="2:14" s="29" customFormat="1" ht="24" customHeight="1">
      <c r="B28" s="3" t="s">
        <v>64</v>
      </c>
      <c r="C28" s="3" t="s">
        <v>63</v>
      </c>
      <c r="D28" s="2"/>
      <c r="E28" s="2"/>
      <c r="F28" s="18"/>
      <c r="G28" s="31"/>
      <c r="H28" s="25"/>
      <c r="I28" s="35"/>
      <c r="J28" s="36"/>
      <c r="K28" s="55"/>
      <c r="L28" s="9"/>
      <c r="M28" s="9"/>
      <c r="N28" s="9"/>
    </row>
    <row r="29" spans="2:14" s="29" customFormat="1" ht="30" customHeight="1">
      <c r="B29" s="2" t="s">
        <v>65</v>
      </c>
      <c r="C29" s="28" t="s">
        <v>53</v>
      </c>
      <c r="D29" s="2" t="s">
        <v>6</v>
      </c>
      <c r="E29" s="6">
        <v>598</v>
      </c>
      <c r="F29" s="6">
        <v>598</v>
      </c>
      <c r="G29" s="31">
        <v>1</v>
      </c>
      <c r="H29" s="46">
        <v>1929.8</v>
      </c>
      <c r="I29" s="46">
        <v>1875.9</v>
      </c>
      <c r="J29" s="34">
        <f aca="true" t="shared" si="1" ref="J29:J35">I29/H29</f>
        <v>0.9720696445227486</v>
      </c>
      <c r="K29" s="55"/>
      <c r="L29" s="9"/>
      <c r="M29" s="9"/>
      <c r="N29" s="9"/>
    </row>
    <row r="30" spans="2:14" s="29" customFormat="1" ht="24" customHeight="1">
      <c r="B30" s="2" t="s">
        <v>66</v>
      </c>
      <c r="C30" s="28" t="s">
        <v>42</v>
      </c>
      <c r="D30" s="2" t="s">
        <v>6</v>
      </c>
      <c r="E30" s="6">
        <v>175</v>
      </c>
      <c r="F30" s="6">
        <v>175</v>
      </c>
      <c r="G30" s="31">
        <v>1</v>
      </c>
      <c r="H30" s="46">
        <v>638.7</v>
      </c>
      <c r="I30" s="46">
        <v>607.8</v>
      </c>
      <c r="J30" s="34">
        <f t="shared" si="1"/>
        <v>0.951620479098168</v>
      </c>
      <c r="K30" s="55"/>
      <c r="L30" s="9"/>
      <c r="M30" s="9"/>
      <c r="N30" s="9"/>
    </row>
    <row r="31" spans="2:14" s="29" customFormat="1" ht="24" customHeight="1">
      <c r="B31" s="2" t="s">
        <v>67</v>
      </c>
      <c r="C31" s="28" t="s">
        <v>54</v>
      </c>
      <c r="D31" s="2" t="s">
        <v>4</v>
      </c>
      <c r="E31" s="6">
        <v>16</v>
      </c>
      <c r="F31" s="6">
        <v>16</v>
      </c>
      <c r="G31" s="31">
        <v>1</v>
      </c>
      <c r="H31" s="46">
        <v>119.5</v>
      </c>
      <c r="I31" s="46">
        <v>116.7</v>
      </c>
      <c r="J31" s="34">
        <f t="shared" si="1"/>
        <v>0.9765690376569038</v>
      </c>
      <c r="K31" s="55"/>
      <c r="L31" s="9"/>
      <c r="M31" s="9"/>
      <c r="N31" s="9"/>
    </row>
    <row r="32" spans="2:14" s="29" customFormat="1" ht="24" customHeight="1">
      <c r="B32" s="2" t="s">
        <v>68</v>
      </c>
      <c r="C32" s="28" t="s">
        <v>20</v>
      </c>
      <c r="D32" s="2" t="s">
        <v>4</v>
      </c>
      <c r="E32" s="6">
        <v>7</v>
      </c>
      <c r="F32" s="6">
        <v>7</v>
      </c>
      <c r="G32" s="31">
        <v>1</v>
      </c>
      <c r="H32" s="46">
        <v>85.8</v>
      </c>
      <c r="I32" s="50">
        <v>85.8</v>
      </c>
      <c r="J32" s="34">
        <f t="shared" si="1"/>
        <v>1</v>
      </c>
      <c r="K32" s="55"/>
      <c r="L32" s="9"/>
      <c r="M32" s="9"/>
      <c r="N32" s="9"/>
    </row>
    <row r="33" spans="2:14" s="29" customFormat="1" ht="24" customHeight="1">
      <c r="B33" s="2" t="s">
        <v>69</v>
      </c>
      <c r="C33" s="28" t="s">
        <v>19</v>
      </c>
      <c r="D33" s="2" t="s">
        <v>4</v>
      </c>
      <c r="E33" s="6">
        <v>1</v>
      </c>
      <c r="F33" s="6">
        <v>1</v>
      </c>
      <c r="G33" s="31">
        <v>1</v>
      </c>
      <c r="H33" s="46">
        <v>235.5</v>
      </c>
      <c r="I33" s="50">
        <v>235.5</v>
      </c>
      <c r="J33" s="34">
        <f t="shared" si="1"/>
        <v>1</v>
      </c>
      <c r="K33" s="55"/>
      <c r="L33" s="9"/>
      <c r="M33" s="9"/>
      <c r="N33" s="9"/>
    </row>
    <row r="34" spans="2:14" s="29" customFormat="1" ht="24" customHeight="1">
      <c r="B34" s="2" t="s">
        <v>70</v>
      </c>
      <c r="C34" s="28" t="s">
        <v>21</v>
      </c>
      <c r="D34" s="2" t="s">
        <v>23</v>
      </c>
      <c r="E34" s="6">
        <v>1</v>
      </c>
      <c r="F34" s="6">
        <v>1</v>
      </c>
      <c r="G34" s="31">
        <v>1</v>
      </c>
      <c r="H34" s="46">
        <v>14.7</v>
      </c>
      <c r="I34" s="46">
        <v>14.7</v>
      </c>
      <c r="J34" s="34">
        <f t="shared" si="1"/>
        <v>1</v>
      </c>
      <c r="K34" s="55"/>
      <c r="L34" s="9"/>
      <c r="M34" s="9"/>
      <c r="N34" s="9"/>
    </row>
    <row r="35" spans="2:14" s="29" customFormat="1" ht="24" customHeight="1">
      <c r="B35" s="18"/>
      <c r="C35" s="37" t="s">
        <v>22</v>
      </c>
      <c r="D35" s="18"/>
      <c r="E35" s="2"/>
      <c r="F35" s="18"/>
      <c r="G35" s="31"/>
      <c r="H35" s="47">
        <f>SUM(H29:H34)</f>
        <v>3024</v>
      </c>
      <c r="I35" s="48">
        <f>SUM(I29:I34)</f>
        <v>2936.3999999999996</v>
      </c>
      <c r="J35" s="36">
        <f t="shared" si="1"/>
        <v>0.9710317460317459</v>
      </c>
      <c r="K35" s="55"/>
      <c r="L35" s="9"/>
      <c r="M35" s="9"/>
      <c r="N35" s="9"/>
    </row>
    <row r="36" spans="2:14" s="29" customFormat="1" ht="24" customHeight="1">
      <c r="B36" s="3" t="s">
        <v>72</v>
      </c>
      <c r="C36" s="3" t="s">
        <v>71</v>
      </c>
      <c r="D36" s="2"/>
      <c r="E36" s="2"/>
      <c r="F36" s="18"/>
      <c r="G36" s="31"/>
      <c r="H36" s="47"/>
      <c r="I36" s="48"/>
      <c r="J36" s="36"/>
      <c r="K36" s="55"/>
      <c r="L36" s="9"/>
      <c r="M36" s="9"/>
      <c r="N36" s="9"/>
    </row>
    <row r="37" spans="2:14" s="29" customFormat="1" ht="33" customHeight="1">
      <c r="B37" s="2" t="s">
        <v>73</v>
      </c>
      <c r="C37" s="28" t="s">
        <v>50</v>
      </c>
      <c r="D37" s="2" t="s">
        <v>6</v>
      </c>
      <c r="E37" s="6">
        <v>103</v>
      </c>
      <c r="F37" s="30">
        <v>98</v>
      </c>
      <c r="G37" s="41">
        <v>0.951</v>
      </c>
      <c r="H37" s="46">
        <v>392.1</v>
      </c>
      <c r="I37" s="46">
        <v>325.5</v>
      </c>
      <c r="J37" s="34">
        <f>I37/H37</f>
        <v>0.8301453710788064</v>
      </c>
      <c r="K37" s="28" t="s">
        <v>132</v>
      </c>
      <c r="L37" s="9"/>
      <c r="M37" s="9"/>
      <c r="N37" s="9"/>
    </row>
    <row r="38" spans="2:14" s="29" customFormat="1" ht="24" customHeight="1">
      <c r="B38" s="18"/>
      <c r="C38" s="37" t="s">
        <v>22</v>
      </c>
      <c r="D38" s="18"/>
      <c r="E38" s="2"/>
      <c r="F38" s="18"/>
      <c r="G38" s="31"/>
      <c r="H38" s="47">
        <f>SUM(H37)</f>
        <v>392.1</v>
      </c>
      <c r="I38" s="48">
        <f>SUM(I37)</f>
        <v>325.5</v>
      </c>
      <c r="J38" s="36">
        <f>SUM(J37)</f>
        <v>0.8301453710788064</v>
      </c>
      <c r="K38" s="55"/>
      <c r="L38" s="9"/>
      <c r="M38" s="9"/>
      <c r="N38" s="9"/>
    </row>
    <row r="39" spans="2:14" s="29" customFormat="1" ht="24" customHeight="1">
      <c r="B39" s="3" t="s">
        <v>18</v>
      </c>
      <c r="C39" s="3" t="s">
        <v>74</v>
      </c>
      <c r="D39" s="2"/>
      <c r="E39" s="2"/>
      <c r="F39" s="18"/>
      <c r="G39" s="31"/>
      <c r="H39" s="47"/>
      <c r="I39" s="48"/>
      <c r="J39" s="36"/>
      <c r="K39" s="55"/>
      <c r="L39" s="9"/>
      <c r="M39" s="9"/>
      <c r="N39" s="9"/>
    </row>
    <row r="40" spans="2:14" s="29" customFormat="1" ht="24" customHeight="1">
      <c r="B40" s="2" t="s">
        <v>75</v>
      </c>
      <c r="C40" s="28" t="s">
        <v>19</v>
      </c>
      <c r="D40" s="2" t="s">
        <v>4</v>
      </c>
      <c r="E40" s="6">
        <v>1</v>
      </c>
      <c r="F40" s="30">
        <v>1</v>
      </c>
      <c r="G40" s="31">
        <v>1</v>
      </c>
      <c r="H40" s="6">
        <v>144.1</v>
      </c>
      <c r="I40" s="6">
        <v>144.1</v>
      </c>
      <c r="J40" s="34">
        <f aca="true" t="shared" si="2" ref="J40:J45">I40/H40</f>
        <v>1</v>
      </c>
      <c r="K40" s="55"/>
      <c r="L40" s="9"/>
      <c r="M40" s="9"/>
      <c r="N40" s="9"/>
    </row>
    <row r="41" spans="2:14" s="29" customFormat="1" ht="65.25" customHeight="1">
      <c r="B41" s="2" t="s">
        <v>76</v>
      </c>
      <c r="C41" s="28" t="s">
        <v>20</v>
      </c>
      <c r="D41" s="2" t="s">
        <v>4</v>
      </c>
      <c r="E41" s="6">
        <v>5</v>
      </c>
      <c r="F41" s="30">
        <v>0</v>
      </c>
      <c r="G41" s="31">
        <v>0</v>
      </c>
      <c r="H41" s="6">
        <v>103.7</v>
      </c>
      <c r="I41" s="6">
        <v>0</v>
      </c>
      <c r="J41" s="34">
        <f t="shared" si="2"/>
        <v>0</v>
      </c>
      <c r="K41" s="28" t="s">
        <v>133</v>
      </c>
      <c r="L41" s="9"/>
      <c r="M41" s="9"/>
      <c r="N41" s="9"/>
    </row>
    <row r="42" spans="2:14" s="29" customFormat="1" ht="24" customHeight="1">
      <c r="B42" s="18"/>
      <c r="C42" s="37" t="s">
        <v>22</v>
      </c>
      <c r="D42" s="18"/>
      <c r="E42" s="2"/>
      <c r="F42" s="18"/>
      <c r="G42" s="31"/>
      <c r="H42" s="51">
        <f>SUM(H40:H41)</f>
        <v>247.8</v>
      </c>
      <c r="I42" s="52">
        <f>SUM(I40:I41)</f>
        <v>144.1</v>
      </c>
      <c r="J42" s="34">
        <f t="shared" si="2"/>
        <v>0.5815173527037933</v>
      </c>
      <c r="K42" s="55"/>
      <c r="L42" s="9"/>
      <c r="M42" s="9"/>
      <c r="N42" s="9"/>
    </row>
    <row r="43" spans="2:14" s="29" customFormat="1" ht="24" customHeight="1">
      <c r="B43" s="18"/>
      <c r="C43" s="37" t="s">
        <v>77</v>
      </c>
      <c r="D43" s="18"/>
      <c r="E43" s="2"/>
      <c r="F43" s="18"/>
      <c r="G43" s="31"/>
      <c r="H43" s="47">
        <f>H14+H17+H23+H26+H35+H38+H42</f>
        <v>6363.1</v>
      </c>
      <c r="I43" s="48">
        <f>I14+I17+I23+I26+I35+I38+I42</f>
        <v>5388.8</v>
      </c>
      <c r="J43" s="36">
        <f t="shared" si="2"/>
        <v>0.8468828086938756</v>
      </c>
      <c r="K43" s="55"/>
      <c r="L43" s="9"/>
      <c r="M43" s="9"/>
      <c r="N43" s="9"/>
    </row>
    <row r="44" spans="2:14" s="29" customFormat="1" ht="24" customHeight="1">
      <c r="B44" s="27">
        <v>2</v>
      </c>
      <c r="C44" s="40" t="s">
        <v>24</v>
      </c>
      <c r="D44" s="2" t="s">
        <v>5</v>
      </c>
      <c r="E44" s="7" t="s">
        <v>27</v>
      </c>
      <c r="F44" s="18"/>
      <c r="G44" s="31"/>
      <c r="H44" s="46">
        <v>57.3</v>
      </c>
      <c r="I44" s="49">
        <v>19.9</v>
      </c>
      <c r="J44" s="34">
        <f t="shared" si="2"/>
        <v>0.3472949389179756</v>
      </c>
      <c r="K44" s="55"/>
      <c r="L44" s="9"/>
      <c r="M44" s="9"/>
      <c r="N44" s="9"/>
    </row>
    <row r="45" spans="2:14" s="29" customFormat="1" ht="24" customHeight="1">
      <c r="B45" s="18"/>
      <c r="C45" s="37" t="s">
        <v>77</v>
      </c>
      <c r="D45" s="18"/>
      <c r="E45" s="2"/>
      <c r="F45" s="18"/>
      <c r="G45" s="31"/>
      <c r="H45" s="47">
        <f>SUM(H44)</f>
        <v>57.3</v>
      </c>
      <c r="I45" s="47">
        <f>SUM(I44)</f>
        <v>19.9</v>
      </c>
      <c r="J45" s="36">
        <f t="shared" si="2"/>
        <v>0.3472949389179756</v>
      </c>
      <c r="K45" s="55"/>
      <c r="L45" s="9"/>
      <c r="M45" s="9"/>
      <c r="N45" s="9"/>
    </row>
    <row r="46" spans="2:14" s="29" customFormat="1" ht="24" customHeight="1">
      <c r="B46" s="27">
        <v>3</v>
      </c>
      <c r="C46" s="40" t="s">
        <v>25</v>
      </c>
      <c r="D46" s="2"/>
      <c r="E46" s="2"/>
      <c r="F46" s="18"/>
      <c r="G46" s="31"/>
      <c r="H46" s="46">
        <v>15</v>
      </c>
      <c r="I46" s="46">
        <v>0</v>
      </c>
      <c r="J46" s="32">
        <v>0</v>
      </c>
      <c r="K46" s="55"/>
      <c r="L46" s="9"/>
      <c r="M46" s="9"/>
      <c r="N46" s="9"/>
    </row>
    <row r="47" spans="2:14" s="29" customFormat="1" ht="24" customHeight="1">
      <c r="B47" s="27"/>
      <c r="C47" s="37" t="s">
        <v>77</v>
      </c>
      <c r="D47" s="2"/>
      <c r="E47" s="2"/>
      <c r="F47" s="18"/>
      <c r="G47" s="31"/>
      <c r="H47" s="47">
        <f>SUM(H46)</f>
        <v>15</v>
      </c>
      <c r="I47" s="48">
        <f>SUM(I46)</f>
        <v>0</v>
      </c>
      <c r="J47" s="39">
        <v>0</v>
      </c>
      <c r="K47" s="55"/>
      <c r="L47" s="9"/>
      <c r="M47" s="9"/>
      <c r="N47" s="9"/>
    </row>
    <row r="48" spans="2:14" s="29" customFormat="1" ht="24" customHeight="1">
      <c r="B48" s="27">
        <v>4</v>
      </c>
      <c r="C48" s="40" t="s">
        <v>26</v>
      </c>
      <c r="D48" s="2" t="s">
        <v>7</v>
      </c>
      <c r="E48" s="6">
        <v>75</v>
      </c>
      <c r="F48" s="18">
        <v>50.5</v>
      </c>
      <c r="G48" s="41">
        <v>0.673</v>
      </c>
      <c r="H48" s="46">
        <v>165</v>
      </c>
      <c r="I48" s="46">
        <v>102.2</v>
      </c>
      <c r="J48" s="34">
        <f>I48/H48</f>
        <v>0.6193939393939394</v>
      </c>
      <c r="K48" s="55"/>
      <c r="L48" s="9"/>
      <c r="M48" s="9"/>
      <c r="N48" s="9"/>
    </row>
    <row r="49" spans="2:14" s="29" customFormat="1" ht="24" customHeight="1">
      <c r="B49" s="18"/>
      <c r="C49" s="37" t="s">
        <v>77</v>
      </c>
      <c r="D49" s="18"/>
      <c r="E49" s="2"/>
      <c r="F49" s="18"/>
      <c r="G49" s="31"/>
      <c r="H49" s="47">
        <f>SUM(H48)</f>
        <v>165</v>
      </c>
      <c r="I49" s="48">
        <f>SUM(I48)</f>
        <v>102.2</v>
      </c>
      <c r="J49" s="36">
        <f>I49/H49</f>
        <v>0.6193939393939394</v>
      </c>
      <c r="K49" s="55"/>
      <c r="L49" s="9"/>
      <c r="M49" s="9"/>
      <c r="N49" s="9"/>
    </row>
    <row r="50" spans="2:14" s="29" customFormat="1" ht="24" customHeight="1">
      <c r="B50" s="18"/>
      <c r="C50" s="3" t="s">
        <v>1</v>
      </c>
      <c r="D50" s="18"/>
      <c r="E50" s="2"/>
      <c r="F50" s="18"/>
      <c r="G50" s="31"/>
      <c r="H50" s="53">
        <f>H43+H45+H47+H49</f>
        <v>6600.400000000001</v>
      </c>
      <c r="I50" s="53">
        <f>I43+I45+I47+I49</f>
        <v>5510.9</v>
      </c>
      <c r="J50" s="54">
        <f>I50/H50</f>
        <v>0.8349342464093084</v>
      </c>
      <c r="K50" s="55"/>
      <c r="L50" s="9"/>
      <c r="M50" s="9"/>
      <c r="N50" s="9"/>
    </row>
    <row r="51" spans="2:14" ht="30" customHeight="1">
      <c r="B51" s="3" t="s">
        <v>78</v>
      </c>
      <c r="C51" s="91" t="s">
        <v>79</v>
      </c>
      <c r="D51" s="92"/>
      <c r="E51" s="92"/>
      <c r="F51" s="92"/>
      <c r="G51" s="92"/>
      <c r="H51" s="92"/>
      <c r="I51" s="92"/>
      <c r="J51" s="92"/>
      <c r="K51" s="92"/>
      <c r="L51" s="9"/>
      <c r="M51" s="9"/>
      <c r="N51" s="9"/>
    </row>
    <row r="52" spans="2:14" ht="30" customHeight="1">
      <c r="B52" s="80" t="s">
        <v>0</v>
      </c>
      <c r="C52" s="80" t="s">
        <v>3</v>
      </c>
      <c r="D52" s="82" t="s">
        <v>29</v>
      </c>
      <c r="E52" s="83"/>
      <c r="F52" s="86" t="s">
        <v>41</v>
      </c>
      <c r="G52" s="87"/>
      <c r="H52" s="88"/>
      <c r="I52" s="86" t="s">
        <v>51</v>
      </c>
      <c r="J52" s="87"/>
      <c r="K52" s="88"/>
      <c r="N52" s="9"/>
    </row>
    <row r="53" spans="2:14" ht="45" customHeight="1">
      <c r="B53" s="81"/>
      <c r="C53" s="81"/>
      <c r="D53" s="84"/>
      <c r="E53" s="85"/>
      <c r="F53" s="3" t="s">
        <v>10</v>
      </c>
      <c r="G53" s="3" t="s">
        <v>11</v>
      </c>
      <c r="H53" s="5" t="s">
        <v>9</v>
      </c>
      <c r="I53" s="3" t="s">
        <v>92</v>
      </c>
      <c r="J53" s="3" t="s">
        <v>90</v>
      </c>
      <c r="K53" s="4" t="s">
        <v>9</v>
      </c>
      <c r="N53" s="9"/>
    </row>
    <row r="54" spans="2:14" ht="12.75" customHeight="1">
      <c r="B54" s="18">
        <v>1</v>
      </c>
      <c r="C54" s="18">
        <v>2</v>
      </c>
      <c r="D54" s="89">
        <v>3</v>
      </c>
      <c r="E54" s="90"/>
      <c r="F54" s="18">
        <v>4</v>
      </c>
      <c r="G54" s="18">
        <v>5</v>
      </c>
      <c r="H54" s="2">
        <v>6</v>
      </c>
      <c r="I54" s="19">
        <v>7</v>
      </c>
      <c r="J54" s="2">
        <v>8</v>
      </c>
      <c r="K54" s="2">
        <v>9</v>
      </c>
      <c r="N54" s="9"/>
    </row>
    <row r="55" spans="2:14" ht="39.75" customHeight="1">
      <c r="B55" s="2">
        <v>1</v>
      </c>
      <c r="C55" s="10" t="s">
        <v>80</v>
      </c>
      <c r="D55" s="78" t="s">
        <v>39</v>
      </c>
      <c r="E55" s="79"/>
      <c r="F55" s="11">
        <v>1</v>
      </c>
      <c r="G55" s="11">
        <v>1</v>
      </c>
      <c r="H55" s="33">
        <v>1</v>
      </c>
      <c r="I55" s="57">
        <v>228.1</v>
      </c>
      <c r="J55" s="60">
        <v>228.1</v>
      </c>
      <c r="K55" s="33">
        <v>1</v>
      </c>
      <c r="N55" s="9"/>
    </row>
    <row r="56" spans="2:14" ht="40.5" customHeight="1">
      <c r="B56" s="2">
        <v>2</v>
      </c>
      <c r="C56" s="10" t="s">
        <v>81</v>
      </c>
      <c r="D56" s="78" t="s">
        <v>56</v>
      </c>
      <c r="E56" s="79"/>
      <c r="F56" s="11">
        <v>1</v>
      </c>
      <c r="G56" s="11">
        <v>1</v>
      </c>
      <c r="H56" s="33">
        <v>1</v>
      </c>
      <c r="I56" s="57">
        <v>191.5</v>
      </c>
      <c r="J56" s="60">
        <v>191.5</v>
      </c>
      <c r="K56" s="33">
        <v>1</v>
      </c>
      <c r="N56" s="9"/>
    </row>
    <row r="57" spans="2:14" ht="43.5" customHeight="1">
      <c r="B57" s="2">
        <v>3</v>
      </c>
      <c r="C57" s="10" t="s">
        <v>82</v>
      </c>
      <c r="D57" s="78" t="s">
        <v>63</v>
      </c>
      <c r="E57" s="79"/>
      <c r="F57" s="11">
        <v>1</v>
      </c>
      <c r="G57" s="11">
        <v>1</v>
      </c>
      <c r="H57" s="33">
        <v>1</v>
      </c>
      <c r="I57" s="57">
        <v>235.5</v>
      </c>
      <c r="J57" s="60">
        <v>235.5</v>
      </c>
      <c r="K57" s="33">
        <v>1</v>
      </c>
      <c r="N57" s="9"/>
    </row>
    <row r="58" spans="2:14" ht="30" customHeight="1">
      <c r="B58" s="2">
        <v>4</v>
      </c>
      <c r="C58" s="10" t="s">
        <v>83</v>
      </c>
      <c r="D58" s="78" t="s">
        <v>74</v>
      </c>
      <c r="E58" s="79"/>
      <c r="F58" s="11">
        <v>1</v>
      </c>
      <c r="G58" s="11">
        <v>1</v>
      </c>
      <c r="H58" s="33">
        <v>1</v>
      </c>
      <c r="I58" s="57">
        <v>144.1</v>
      </c>
      <c r="J58" s="60">
        <v>144.1</v>
      </c>
      <c r="K58" s="33">
        <v>1</v>
      </c>
      <c r="N58" s="9"/>
    </row>
    <row r="59" spans="2:14" ht="30" customHeight="1">
      <c r="B59" s="2"/>
      <c r="C59" s="37" t="s">
        <v>30</v>
      </c>
      <c r="D59" s="78"/>
      <c r="E59" s="79"/>
      <c r="F59" s="15">
        <f>SUM(F55:F58)</f>
        <v>4</v>
      </c>
      <c r="G59" s="15">
        <f>SUM(G55:G58)</f>
        <v>4</v>
      </c>
      <c r="H59" s="42">
        <v>1</v>
      </c>
      <c r="I59" s="58">
        <f>SUM(I55:I58)</f>
        <v>799.2</v>
      </c>
      <c r="J59" s="59">
        <f>SUM(J55:J58)</f>
        <v>799.2</v>
      </c>
      <c r="K59" s="42">
        <v>1</v>
      </c>
      <c r="N59" s="9"/>
    </row>
    <row r="60" spans="2:14" ht="30" customHeight="1">
      <c r="B60" s="3" t="s">
        <v>28</v>
      </c>
      <c r="C60" s="91" t="s">
        <v>31</v>
      </c>
      <c r="D60" s="92"/>
      <c r="E60" s="92"/>
      <c r="F60" s="92"/>
      <c r="G60" s="92"/>
      <c r="H60" s="92"/>
      <c r="I60" s="92"/>
      <c r="J60" s="92"/>
      <c r="K60" s="92"/>
      <c r="L60" s="9"/>
      <c r="M60" s="9"/>
      <c r="N60" s="9"/>
    </row>
    <row r="61" spans="2:14" ht="30" customHeight="1">
      <c r="B61" s="80" t="s">
        <v>0</v>
      </c>
      <c r="C61" s="80" t="s">
        <v>3</v>
      </c>
      <c r="D61" s="82" t="s">
        <v>29</v>
      </c>
      <c r="E61" s="83"/>
      <c r="F61" s="86" t="s">
        <v>41</v>
      </c>
      <c r="G61" s="87"/>
      <c r="H61" s="88"/>
      <c r="I61" s="86" t="s">
        <v>89</v>
      </c>
      <c r="J61" s="87"/>
      <c r="K61" s="88"/>
      <c r="N61" s="9"/>
    </row>
    <row r="62" spans="2:14" ht="45" customHeight="1">
      <c r="B62" s="81"/>
      <c r="C62" s="81"/>
      <c r="D62" s="84"/>
      <c r="E62" s="85"/>
      <c r="F62" s="3" t="s">
        <v>10</v>
      </c>
      <c r="G62" s="3" t="s">
        <v>11</v>
      </c>
      <c r="H62" s="5" t="s">
        <v>9</v>
      </c>
      <c r="I62" s="3" t="s">
        <v>88</v>
      </c>
      <c r="J62" s="3" t="s">
        <v>90</v>
      </c>
      <c r="K62" s="4" t="s">
        <v>9</v>
      </c>
      <c r="N62" s="9"/>
    </row>
    <row r="63" spans="2:14" ht="12.75" customHeight="1">
      <c r="B63" s="18">
        <v>1</v>
      </c>
      <c r="C63" s="18">
        <v>2</v>
      </c>
      <c r="D63" s="89">
        <v>3</v>
      </c>
      <c r="E63" s="90"/>
      <c r="F63" s="18">
        <v>4</v>
      </c>
      <c r="G63" s="18">
        <v>5</v>
      </c>
      <c r="H63" s="2">
        <v>6</v>
      </c>
      <c r="I63" s="19">
        <v>7</v>
      </c>
      <c r="J63" s="2">
        <v>8</v>
      </c>
      <c r="K63" s="2">
        <v>9</v>
      </c>
      <c r="N63" s="9"/>
    </row>
    <row r="64" spans="2:14" ht="39.75" customHeight="1">
      <c r="B64" s="2">
        <v>1</v>
      </c>
      <c r="C64" s="10" t="s">
        <v>32</v>
      </c>
      <c r="D64" s="78" t="s">
        <v>63</v>
      </c>
      <c r="E64" s="79" t="s">
        <v>63</v>
      </c>
      <c r="F64" s="11">
        <v>2</v>
      </c>
      <c r="G64" s="11">
        <v>2</v>
      </c>
      <c r="H64" s="33">
        <v>1</v>
      </c>
      <c r="I64" s="57">
        <v>31.2</v>
      </c>
      <c r="J64" s="60">
        <v>31.2</v>
      </c>
      <c r="K64" s="43">
        <f aca="true" t="shared" si="3" ref="K64:K70">J64/I64</f>
        <v>1</v>
      </c>
      <c r="N64" s="9"/>
    </row>
    <row r="65" spans="2:14" ht="39.75" customHeight="1">
      <c r="B65" s="2">
        <v>2</v>
      </c>
      <c r="C65" s="10" t="s">
        <v>35</v>
      </c>
      <c r="D65" s="78" t="s">
        <v>63</v>
      </c>
      <c r="E65" s="79" t="s">
        <v>63</v>
      </c>
      <c r="F65" s="11">
        <v>2</v>
      </c>
      <c r="G65" s="11">
        <v>2</v>
      </c>
      <c r="H65" s="33">
        <v>1</v>
      </c>
      <c r="I65" s="57">
        <v>11</v>
      </c>
      <c r="J65" s="60">
        <v>11</v>
      </c>
      <c r="K65" s="43">
        <f t="shared" si="3"/>
        <v>1</v>
      </c>
      <c r="N65" s="9"/>
    </row>
    <row r="66" spans="2:14" ht="39.75" customHeight="1">
      <c r="B66" s="2">
        <v>3</v>
      </c>
      <c r="C66" s="10" t="s">
        <v>36</v>
      </c>
      <c r="D66" s="78" t="s">
        <v>63</v>
      </c>
      <c r="E66" s="79" t="s">
        <v>63</v>
      </c>
      <c r="F66" s="11">
        <v>1</v>
      </c>
      <c r="G66" s="11">
        <v>1</v>
      </c>
      <c r="H66" s="33">
        <v>1</v>
      </c>
      <c r="I66" s="57">
        <v>16.5</v>
      </c>
      <c r="J66" s="60">
        <v>16.5</v>
      </c>
      <c r="K66" s="43">
        <f t="shared" si="3"/>
        <v>1</v>
      </c>
      <c r="N66" s="9"/>
    </row>
    <row r="67" spans="2:14" ht="39.75" customHeight="1">
      <c r="B67" s="2">
        <v>4</v>
      </c>
      <c r="C67" s="10" t="s">
        <v>34</v>
      </c>
      <c r="D67" s="78" t="s">
        <v>63</v>
      </c>
      <c r="E67" s="79" t="s">
        <v>63</v>
      </c>
      <c r="F67" s="11">
        <v>1</v>
      </c>
      <c r="G67" s="11">
        <v>1</v>
      </c>
      <c r="H67" s="33">
        <v>1</v>
      </c>
      <c r="I67" s="57">
        <v>16.5</v>
      </c>
      <c r="J67" s="60">
        <v>16.5</v>
      </c>
      <c r="K67" s="43">
        <f t="shared" si="3"/>
        <v>1</v>
      </c>
      <c r="N67" s="9"/>
    </row>
    <row r="68" spans="2:14" ht="39.75" customHeight="1">
      <c r="B68" s="2">
        <v>5</v>
      </c>
      <c r="C68" s="10" t="s">
        <v>33</v>
      </c>
      <c r="D68" s="78" t="s">
        <v>63</v>
      </c>
      <c r="E68" s="79" t="s">
        <v>63</v>
      </c>
      <c r="F68" s="11">
        <v>1</v>
      </c>
      <c r="G68" s="11">
        <v>1</v>
      </c>
      <c r="H68" s="33">
        <v>1</v>
      </c>
      <c r="I68" s="57">
        <v>10.6</v>
      </c>
      <c r="J68" s="60">
        <v>10.6</v>
      </c>
      <c r="K68" s="43">
        <f t="shared" si="3"/>
        <v>1</v>
      </c>
      <c r="N68" s="9"/>
    </row>
    <row r="69" spans="2:14" ht="39.75" customHeight="1">
      <c r="B69" s="2">
        <v>6</v>
      </c>
      <c r="C69" s="10" t="s">
        <v>84</v>
      </c>
      <c r="D69" s="78" t="s">
        <v>74</v>
      </c>
      <c r="E69" s="79" t="s">
        <v>74</v>
      </c>
      <c r="F69" s="11">
        <v>1</v>
      </c>
      <c r="G69" s="11">
        <v>0</v>
      </c>
      <c r="H69" s="33">
        <v>0</v>
      </c>
      <c r="I69" s="57">
        <v>17.2</v>
      </c>
      <c r="J69" s="57">
        <v>0</v>
      </c>
      <c r="K69" s="43">
        <f t="shared" si="3"/>
        <v>0</v>
      </c>
      <c r="N69" s="9"/>
    </row>
    <row r="70" spans="2:14" ht="39.75" customHeight="1">
      <c r="B70" s="2">
        <v>7</v>
      </c>
      <c r="C70" s="10" t="s">
        <v>85</v>
      </c>
      <c r="D70" s="78" t="s">
        <v>74</v>
      </c>
      <c r="E70" s="79" t="s">
        <v>74</v>
      </c>
      <c r="F70" s="11">
        <v>1</v>
      </c>
      <c r="G70" s="11">
        <v>0</v>
      </c>
      <c r="H70" s="33">
        <v>0</v>
      </c>
      <c r="I70" s="57">
        <v>25.3</v>
      </c>
      <c r="J70" s="57">
        <v>0</v>
      </c>
      <c r="K70" s="43">
        <f t="shared" si="3"/>
        <v>0</v>
      </c>
      <c r="N70" s="9"/>
    </row>
    <row r="71" spans="2:14" ht="39.75" customHeight="1">
      <c r="B71" s="2">
        <v>8</v>
      </c>
      <c r="C71" s="10" t="s">
        <v>33</v>
      </c>
      <c r="D71" s="78" t="s">
        <v>74</v>
      </c>
      <c r="E71" s="79" t="s">
        <v>74</v>
      </c>
      <c r="F71" s="11">
        <v>1</v>
      </c>
      <c r="G71" s="11">
        <v>0</v>
      </c>
      <c r="H71" s="33">
        <v>0</v>
      </c>
      <c r="I71" s="57">
        <v>11.5</v>
      </c>
      <c r="J71" s="57">
        <v>0</v>
      </c>
      <c r="K71" s="43">
        <v>0</v>
      </c>
      <c r="N71" s="9"/>
    </row>
    <row r="72" spans="2:14" ht="39.75" customHeight="1">
      <c r="B72" s="2">
        <v>9</v>
      </c>
      <c r="C72" s="10" t="s">
        <v>86</v>
      </c>
      <c r="D72" s="78" t="s">
        <v>74</v>
      </c>
      <c r="E72" s="79" t="s">
        <v>74</v>
      </c>
      <c r="F72" s="11">
        <v>1</v>
      </c>
      <c r="G72" s="11">
        <v>0</v>
      </c>
      <c r="H72" s="33">
        <v>0</v>
      </c>
      <c r="I72" s="57">
        <v>12.3</v>
      </c>
      <c r="J72" s="57">
        <v>0</v>
      </c>
      <c r="K72" s="43">
        <v>0</v>
      </c>
      <c r="N72" s="9"/>
    </row>
    <row r="73" spans="2:14" ht="39.75" customHeight="1">
      <c r="B73" s="2">
        <v>10</v>
      </c>
      <c r="C73" s="10" t="s">
        <v>87</v>
      </c>
      <c r="D73" s="78" t="s">
        <v>74</v>
      </c>
      <c r="E73" s="79" t="s">
        <v>74</v>
      </c>
      <c r="F73" s="11">
        <v>1</v>
      </c>
      <c r="G73" s="11">
        <v>0</v>
      </c>
      <c r="H73" s="33">
        <v>0</v>
      </c>
      <c r="I73" s="57">
        <v>37.4</v>
      </c>
      <c r="J73" s="57">
        <v>0</v>
      </c>
      <c r="K73" s="43">
        <v>0</v>
      </c>
      <c r="N73" s="9"/>
    </row>
    <row r="74" spans="2:14" ht="39.75" customHeight="1">
      <c r="B74" s="2"/>
      <c r="C74" s="37" t="s">
        <v>30</v>
      </c>
      <c r="D74" s="78"/>
      <c r="E74" s="79"/>
      <c r="F74" s="15">
        <f>SUM(F64:F73)</f>
        <v>12</v>
      </c>
      <c r="G74" s="15">
        <f>SUM(G64:G73)</f>
        <v>7</v>
      </c>
      <c r="H74" s="44">
        <v>0.583</v>
      </c>
      <c r="I74" s="58">
        <f>SUM(I64:I73)</f>
        <v>189.50000000000003</v>
      </c>
      <c r="J74" s="58">
        <f>SUM(J64:J73)</f>
        <v>85.8</v>
      </c>
      <c r="K74" s="44">
        <f>J74/I74</f>
        <v>0.4527704485488126</v>
      </c>
      <c r="N74" s="9"/>
    </row>
    <row r="75" ht="12.75">
      <c r="K75" s="8"/>
    </row>
    <row r="76" spans="2:12" ht="12.75">
      <c r="B76" s="77" t="s">
        <v>122</v>
      </c>
      <c r="C76" s="77"/>
      <c r="D76" s="77"/>
      <c r="E76" s="77"/>
      <c r="F76" s="77"/>
      <c r="G76" s="77"/>
      <c r="H76" s="77"/>
      <c r="I76" s="77"/>
      <c r="J76" s="77"/>
      <c r="K76" s="77"/>
      <c r="L76" s="29"/>
    </row>
    <row r="77" spans="11:12" ht="12.75">
      <c r="K77" s="8"/>
      <c r="L77" s="29"/>
    </row>
    <row r="78" spans="2:16" s="61" customFormat="1" ht="38.25" customHeight="1">
      <c r="B78" s="80" t="s">
        <v>0</v>
      </c>
      <c r="C78" s="80" t="s">
        <v>93</v>
      </c>
      <c r="D78" s="99" t="s">
        <v>94</v>
      </c>
      <c r="E78" s="100"/>
      <c r="F78" s="101"/>
      <c r="G78" s="101"/>
      <c r="H78" s="101"/>
      <c r="I78" s="101"/>
      <c r="J78" s="101"/>
      <c r="K78" s="102"/>
      <c r="L78" s="9"/>
      <c r="M78" s="9"/>
      <c r="N78" s="9"/>
      <c r="O78" s="8"/>
      <c r="P78" s="8"/>
    </row>
    <row r="79" spans="2:16" s="61" customFormat="1" ht="38.25" customHeight="1">
      <c r="B79" s="97"/>
      <c r="C79" s="98"/>
      <c r="D79" s="99" t="s">
        <v>95</v>
      </c>
      <c r="E79" s="103"/>
      <c r="F79" s="104" t="s">
        <v>96</v>
      </c>
      <c r="G79" s="105"/>
      <c r="H79" s="106" t="s">
        <v>11</v>
      </c>
      <c r="I79" s="107"/>
      <c r="J79" s="108" t="s">
        <v>9</v>
      </c>
      <c r="K79" s="109"/>
      <c r="L79" s="9"/>
      <c r="M79" s="9"/>
      <c r="N79" s="9"/>
      <c r="O79" s="8"/>
      <c r="P79" s="8"/>
    </row>
    <row r="80" spans="2:16" s="61" customFormat="1" ht="18" customHeight="1">
      <c r="B80" s="18">
        <v>1</v>
      </c>
      <c r="C80" s="18">
        <v>2</v>
      </c>
      <c r="D80" s="110">
        <v>3</v>
      </c>
      <c r="E80" s="111"/>
      <c r="F80" s="112">
        <v>4</v>
      </c>
      <c r="G80" s="113"/>
      <c r="H80" s="112">
        <v>5</v>
      </c>
      <c r="I80" s="113"/>
      <c r="J80" s="112">
        <v>6</v>
      </c>
      <c r="K80" s="113"/>
      <c r="L80" s="9"/>
      <c r="M80" s="9"/>
      <c r="N80" s="9"/>
      <c r="O80" s="8"/>
      <c r="P80" s="8"/>
    </row>
    <row r="81" spans="2:14" s="29" customFormat="1" ht="38.25" customHeight="1">
      <c r="B81" s="18">
        <v>1</v>
      </c>
      <c r="C81" s="62" t="s">
        <v>123</v>
      </c>
      <c r="D81" s="110" t="s">
        <v>6</v>
      </c>
      <c r="E81" s="111"/>
      <c r="F81" s="114">
        <v>940</v>
      </c>
      <c r="G81" s="115"/>
      <c r="H81" s="114">
        <v>940</v>
      </c>
      <c r="I81" s="115"/>
      <c r="J81" s="116">
        <f>H81/F81</f>
        <v>1</v>
      </c>
      <c r="K81" s="117"/>
      <c r="L81" s="9"/>
      <c r="M81" s="9"/>
      <c r="N81" s="9"/>
    </row>
    <row r="82" spans="2:14" s="29" customFormat="1" ht="38.25" customHeight="1">
      <c r="B82" s="18">
        <v>2</v>
      </c>
      <c r="C82" s="62" t="s">
        <v>125</v>
      </c>
      <c r="D82" s="110" t="s">
        <v>6</v>
      </c>
      <c r="E82" s="111"/>
      <c r="F82" s="114">
        <v>501.8</v>
      </c>
      <c r="G82" s="115"/>
      <c r="H82" s="114">
        <v>369.8</v>
      </c>
      <c r="I82" s="115"/>
      <c r="J82" s="120">
        <f>H82/F82</f>
        <v>0.7369469908330012</v>
      </c>
      <c r="K82" s="121"/>
      <c r="L82" s="9"/>
      <c r="M82" s="9"/>
      <c r="N82" s="9"/>
    </row>
    <row r="83" spans="2:14" s="29" customFormat="1" ht="38.25" customHeight="1">
      <c r="B83" s="18">
        <v>3</v>
      </c>
      <c r="C83" s="62" t="s">
        <v>124</v>
      </c>
      <c r="D83" s="110" t="s">
        <v>4</v>
      </c>
      <c r="E83" s="111"/>
      <c r="F83" s="114">
        <v>16</v>
      </c>
      <c r="G83" s="115"/>
      <c r="H83" s="114">
        <v>11</v>
      </c>
      <c r="I83" s="115"/>
      <c r="J83" s="120">
        <f>H83/F83</f>
        <v>0.6875</v>
      </c>
      <c r="K83" s="121"/>
      <c r="L83" s="9"/>
      <c r="M83" s="9"/>
      <c r="N83" s="9"/>
    </row>
    <row r="84" spans="2:14" s="29" customFormat="1" ht="38.25" customHeight="1">
      <c r="B84" s="18">
        <v>4</v>
      </c>
      <c r="C84" s="62" t="s">
        <v>127</v>
      </c>
      <c r="D84" s="110" t="s">
        <v>23</v>
      </c>
      <c r="E84" s="111"/>
      <c r="F84" s="114">
        <v>3</v>
      </c>
      <c r="G84" s="115"/>
      <c r="H84" s="114">
        <v>3</v>
      </c>
      <c r="I84" s="115"/>
      <c r="J84" s="120">
        <f>H84/F84</f>
        <v>1</v>
      </c>
      <c r="K84" s="121"/>
      <c r="L84" s="9"/>
      <c r="M84" s="9"/>
      <c r="N84" s="9"/>
    </row>
    <row r="85" spans="2:14" s="29" customFormat="1" ht="38.25" customHeight="1">
      <c r="B85" s="18">
        <v>5</v>
      </c>
      <c r="C85" s="62" t="s">
        <v>126</v>
      </c>
      <c r="D85" s="110" t="s">
        <v>23</v>
      </c>
      <c r="E85" s="111"/>
      <c r="F85" s="114">
        <v>3</v>
      </c>
      <c r="G85" s="115"/>
      <c r="H85" s="114">
        <v>3</v>
      </c>
      <c r="I85" s="115"/>
      <c r="J85" s="118">
        <f>H85/F85</f>
        <v>1</v>
      </c>
      <c r="K85" s="119"/>
      <c r="L85" s="9"/>
      <c r="M85" s="9"/>
      <c r="N85" s="9"/>
    </row>
    <row r="86" spans="11:12" ht="12.75">
      <c r="K86" s="8"/>
      <c r="L86" s="29"/>
    </row>
    <row r="87" spans="2:12" ht="12.75">
      <c r="B87" s="77" t="s">
        <v>97</v>
      </c>
      <c r="C87" s="77"/>
      <c r="D87" s="77"/>
      <c r="E87" s="77"/>
      <c r="F87" s="77"/>
      <c r="G87" s="77"/>
      <c r="H87" s="77"/>
      <c r="I87" s="77"/>
      <c r="J87" s="77"/>
      <c r="K87" s="77"/>
      <c r="L87" s="29"/>
    </row>
    <row r="88" spans="2:12" ht="12.7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29"/>
    </row>
    <row r="89" spans="2:14" s="29" customFormat="1" ht="38.25" customHeight="1">
      <c r="B89" s="63" t="s">
        <v>98</v>
      </c>
      <c r="C89" s="63" t="s">
        <v>99</v>
      </c>
      <c r="D89" s="99" t="s">
        <v>100</v>
      </c>
      <c r="E89" s="100"/>
      <c r="F89" s="122"/>
      <c r="G89" s="122"/>
      <c r="H89" s="122"/>
      <c r="I89" s="122"/>
      <c r="J89" s="123"/>
      <c r="K89" s="64" t="s">
        <v>101</v>
      </c>
      <c r="L89" s="9"/>
      <c r="M89" s="9"/>
      <c r="N89" s="9"/>
    </row>
    <row r="90" spans="2:14" s="29" customFormat="1" ht="54.75" customHeight="1">
      <c r="B90" s="65" t="s">
        <v>102</v>
      </c>
      <c r="C90" s="62" t="s">
        <v>103</v>
      </c>
      <c r="D90" s="124" t="s">
        <v>104</v>
      </c>
      <c r="E90" s="125"/>
      <c r="F90" s="126"/>
      <c r="G90" s="126"/>
      <c r="H90" s="126"/>
      <c r="I90" s="126"/>
      <c r="J90" s="127"/>
      <c r="K90" s="66">
        <v>10</v>
      </c>
      <c r="L90" s="9"/>
      <c r="M90" s="9"/>
      <c r="N90" s="9"/>
    </row>
    <row r="91" spans="2:14" s="29" customFormat="1" ht="38.25" customHeight="1">
      <c r="B91" s="65" t="s">
        <v>105</v>
      </c>
      <c r="C91" s="62" t="s">
        <v>106</v>
      </c>
      <c r="D91" s="124" t="s">
        <v>107</v>
      </c>
      <c r="E91" s="125"/>
      <c r="F91" s="126"/>
      <c r="G91" s="126"/>
      <c r="H91" s="126"/>
      <c r="I91" s="126"/>
      <c r="J91" s="127"/>
      <c r="K91" s="67">
        <v>5</v>
      </c>
      <c r="L91" s="9"/>
      <c r="M91" s="9"/>
      <c r="N91" s="9"/>
    </row>
    <row r="92" spans="2:14" s="29" customFormat="1" ht="38.25" customHeight="1">
      <c r="B92" s="65" t="s">
        <v>108</v>
      </c>
      <c r="C92" s="62" t="s">
        <v>109</v>
      </c>
      <c r="D92" s="124" t="s">
        <v>110</v>
      </c>
      <c r="E92" s="125"/>
      <c r="F92" s="126"/>
      <c r="G92" s="126"/>
      <c r="H92" s="126"/>
      <c r="I92" s="126"/>
      <c r="J92" s="127"/>
      <c r="K92" s="67">
        <v>10</v>
      </c>
      <c r="L92" s="9"/>
      <c r="M92" s="9"/>
      <c r="N92" s="9"/>
    </row>
    <row r="93" spans="2:14" s="29" customFormat="1" ht="38.25" customHeight="1">
      <c r="B93" s="65" t="s">
        <v>111</v>
      </c>
      <c r="C93" s="62" t="s">
        <v>112</v>
      </c>
      <c r="D93" s="124" t="s">
        <v>113</v>
      </c>
      <c r="E93" s="125"/>
      <c r="F93" s="126"/>
      <c r="G93" s="126"/>
      <c r="H93" s="126"/>
      <c r="I93" s="126"/>
      <c r="J93" s="127"/>
      <c r="K93" s="67">
        <v>10</v>
      </c>
      <c r="L93" s="9"/>
      <c r="M93" s="9"/>
      <c r="N93" s="9"/>
    </row>
    <row r="94" spans="2:14" s="29" customFormat="1" ht="38.25" customHeight="1">
      <c r="B94" s="65" t="s">
        <v>114</v>
      </c>
      <c r="C94" s="62" t="s">
        <v>115</v>
      </c>
      <c r="D94" s="124" t="s">
        <v>116</v>
      </c>
      <c r="E94" s="125"/>
      <c r="F94" s="126"/>
      <c r="G94" s="126"/>
      <c r="H94" s="126"/>
      <c r="I94" s="126"/>
      <c r="J94" s="127"/>
      <c r="K94" s="67">
        <v>10</v>
      </c>
      <c r="L94" s="9"/>
      <c r="M94" s="9"/>
      <c r="N94" s="9"/>
    </row>
    <row r="95" spans="11:12" ht="12.75">
      <c r="K95" s="8"/>
      <c r="L95" s="29"/>
    </row>
    <row r="96" spans="2:12" ht="12.75">
      <c r="B96" s="128" t="s">
        <v>117</v>
      </c>
      <c r="C96" s="128"/>
      <c r="D96" s="128"/>
      <c r="E96" s="128"/>
      <c r="F96" s="128"/>
      <c r="G96" s="128"/>
      <c r="H96" s="128"/>
      <c r="I96" s="128"/>
      <c r="J96" s="128"/>
      <c r="K96" s="128"/>
      <c r="L96" s="29"/>
    </row>
    <row r="97" spans="2:12" ht="12.7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29"/>
    </row>
    <row r="98" spans="2:12" ht="12.75">
      <c r="B98" s="77" t="s">
        <v>118</v>
      </c>
      <c r="C98" s="77"/>
      <c r="D98" s="77"/>
      <c r="E98" s="77"/>
      <c r="F98" s="77"/>
      <c r="G98" s="77"/>
      <c r="H98" s="77"/>
      <c r="I98" s="77"/>
      <c r="J98" s="77"/>
      <c r="K98" s="77"/>
      <c r="L98" s="29"/>
    </row>
    <row r="99" spans="2:12" ht="12.7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29"/>
    </row>
    <row r="100" spans="2:12" ht="12.75">
      <c r="B100" s="128" t="s">
        <v>119</v>
      </c>
      <c r="C100" s="128"/>
      <c r="D100" s="128"/>
      <c r="E100" s="128"/>
      <c r="F100" s="128"/>
      <c r="G100" s="128"/>
      <c r="H100" s="128"/>
      <c r="I100" s="128"/>
      <c r="J100" s="128"/>
      <c r="K100" s="128"/>
      <c r="L100" s="29"/>
    </row>
    <row r="101" spans="2:12" ht="12.7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29"/>
    </row>
    <row r="102" spans="2:12" ht="12.75">
      <c r="B102" s="129" t="s">
        <v>120</v>
      </c>
      <c r="C102" s="129"/>
      <c r="D102" s="129"/>
      <c r="E102" s="129"/>
      <c r="F102" s="129"/>
      <c r="G102" s="129"/>
      <c r="H102" s="129"/>
      <c r="I102" s="129"/>
      <c r="J102" s="129"/>
      <c r="K102" s="129"/>
      <c r="L102" s="29"/>
    </row>
    <row r="103" spans="2:12" ht="120" customHeight="1">
      <c r="B103" s="128" t="s">
        <v>128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29"/>
    </row>
    <row r="104" spans="2:12" ht="68.25" customHeight="1">
      <c r="B104" s="128" t="s">
        <v>129</v>
      </c>
      <c r="C104" s="128"/>
      <c r="D104" s="128"/>
      <c r="E104" s="128"/>
      <c r="F104" s="128"/>
      <c r="G104" s="128"/>
      <c r="H104" s="128"/>
      <c r="I104" s="128"/>
      <c r="J104" s="128"/>
      <c r="K104" s="128"/>
      <c r="L104" s="29"/>
    </row>
    <row r="105" spans="2:12" ht="12.75">
      <c r="B105" s="129" t="s">
        <v>130</v>
      </c>
      <c r="C105" s="129"/>
      <c r="D105" s="129"/>
      <c r="E105" s="129"/>
      <c r="F105" s="129"/>
      <c r="G105" s="129"/>
      <c r="H105" s="129"/>
      <c r="I105" s="129"/>
      <c r="J105" s="129"/>
      <c r="K105" s="129"/>
      <c r="L105" s="29"/>
    </row>
    <row r="106" spans="1:35" ht="12.75">
      <c r="A106" s="68"/>
      <c r="B106" s="68"/>
      <c r="C106" s="68"/>
      <c r="D106" s="68"/>
      <c r="E106" s="68"/>
      <c r="F106" s="68"/>
      <c r="G106" s="69"/>
      <c r="H106" s="68"/>
      <c r="I106" s="70"/>
      <c r="J106" s="70"/>
      <c r="K106" s="70"/>
      <c r="L106" s="70"/>
      <c r="M106" s="71"/>
      <c r="N106" s="70"/>
      <c r="O106" s="70"/>
      <c r="P106" s="70"/>
      <c r="Q106" s="72"/>
      <c r="R106" s="73"/>
      <c r="S106" s="73"/>
      <c r="T106" s="73"/>
      <c r="U106" s="73"/>
      <c r="V106" s="73"/>
      <c r="W106" s="73"/>
      <c r="X106" s="74"/>
      <c r="Y106" s="73"/>
      <c r="Z106" s="73"/>
      <c r="AA106" s="74"/>
      <c r="AB106" s="73"/>
      <c r="AC106" s="73"/>
      <c r="AD106" s="73"/>
      <c r="AE106" s="73"/>
      <c r="AF106" s="73"/>
      <c r="AG106" s="73"/>
      <c r="AH106" s="73"/>
      <c r="AI106" s="73"/>
    </row>
    <row r="107" spans="2:35" ht="12.75">
      <c r="B107" s="9"/>
      <c r="C107" s="9"/>
      <c r="D107" s="9"/>
      <c r="E107" s="9"/>
      <c r="F107" s="9"/>
      <c r="G107" s="75"/>
      <c r="H107" s="9"/>
      <c r="I107" s="70"/>
      <c r="J107" s="70"/>
      <c r="K107" s="70"/>
      <c r="L107" s="70"/>
      <c r="M107" s="70"/>
      <c r="N107" s="70"/>
      <c r="O107" s="70"/>
      <c r="P107" s="70"/>
      <c r="Q107" s="72"/>
      <c r="R107" s="73"/>
      <c r="S107" s="73"/>
      <c r="T107" s="73"/>
      <c r="U107" s="73"/>
      <c r="V107" s="73"/>
      <c r="W107" s="73"/>
      <c r="X107" s="74"/>
      <c r="Y107" s="73"/>
      <c r="Z107" s="73"/>
      <c r="AA107" s="74"/>
      <c r="AB107" s="73"/>
      <c r="AC107" s="73"/>
      <c r="AD107" s="73"/>
      <c r="AE107" s="73"/>
      <c r="AF107" s="73"/>
      <c r="AG107" s="73"/>
      <c r="AH107" s="73"/>
      <c r="AI107" s="73"/>
    </row>
    <row r="108" spans="1:35" ht="12.75">
      <c r="A108" s="9"/>
      <c r="B108" s="130" t="s">
        <v>121</v>
      </c>
      <c r="C108" s="130"/>
      <c r="D108" s="130"/>
      <c r="E108" s="130"/>
      <c r="F108" s="130"/>
      <c r="G108" s="130"/>
      <c r="H108" s="130"/>
      <c r="I108" s="131"/>
      <c r="J108" s="131"/>
      <c r="K108" s="131"/>
      <c r="L108" s="70"/>
      <c r="M108" s="70"/>
      <c r="N108" s="70"/>
      <c r="O108" s="70"/>
      <c r="P108" s="70"/>
      <c r="Q108" s="72"/>
      <c r="R108" s="73"/>
      <c r="S108" s="73"/>
      <c r="T108" s="73"/>
      <c r="U108" s="73"/>
      <c r="V108" s="73"/>
      <c r="W108" s="73"/>
      <c r="X108" s="74"/>
      <c r="Y108" s="73"/>
      <c r="Z108" s="73"/>
      <c r="AA108" s="74"/>
      <c r="AB108" s="73"/>
      <c r="AC108" s="73"/>
      <c r="AD108" s="73"/>
      <c r="AE108" s="73"/>
      <c r="AF108" s="73"/>
      <c r="AG108" s="73"/>
      <c r="AH108" s="73"/>
      <c r="AI108" s="73"/>
    </row>
    <row r="109" spans="2:35" ht="12.75">
      <c r="B109" s="9"/>
      <c r="C109" s="9"/>
      <c r="D109" s="9"/>
      <c r="E109" s="9"/>
      <c r="F109" s="9"/>
      <c r="G109" s="75"/>
      <c r="H109" s="9"/>
      <c r="I109" s="70"/>
      <c r="J109" s="70"/>
      <c r="K109" s="70"/>
      <c r="L109" s="70"/>
      <c r="M109" s="70"/>
      <c r="N109" s="70"/>
      <c r="O109" s="70"/>
      <c r="P109" s="70"/>
      <c r="Q109" s="72"/>
      <c r="R109" s="73"/>
      <c r="S109" s="73"/>
      <c r="T109" s="73"/>
      <c r="U109" s="73"/>
      <c r="V109" s="73"/>
      <c r="W109" s="73"/>
      <c r="X109" s="74"/>
      <c r="Y109" s="73"/>
      <c r="Z109" s="73"/>
      <c r="AA109" s="74"/>
      <c r="AB109" s="73"/>
      <c r="AC109" s="73"/>
      <c r="AD109" s="73"/>
      <c r="AE109" s="73"/>
      <c r="AF109" s="73"/>
      <c r="AG109" s="73"/>
      <c r="AH109" s="73"/>
      <c r="AI109" s="73"/>
    </row>
  </sheetData>
  <sheetProtection/>
  <mergeCells count="89">
    <mergeCell ref="H84:I84"/>
    <mergeCell ref="J84:K84"/>
    <mergeCell ref="D82:E82"/>
    <mergeCell ref="F82:G82"/>
    <mergeCell ref="H82:I82"/>
    <mergeCell ref="J82:K82"/>
    <mergeCell ref="B101:K101"/>
    <mergeCell ref="B102:K102"/>
    <mergeCell ref="B103:K103"/>
    <mergeCell ref="B104:K104"/>
    <mergeCell ref="B105:K105"/>
    <mergeCell ref="B108:K108"/>
    <mergeCell ref="D94:J94"/>
    <mergeCell ref="B96:K96"/>
    <mergeCell ref="B97:K97"/>
    <mergeCell ref="B98:K98"/>
    <mergeCell ref="B99:K99"/>
    <mergeCell ref="B100:K100"/>
    <mergeCell ref="B87:K87"/>
    <mergeCell ref="D89:J89"/>
    <mergeCell ref="D90:J90"/>
    <mergeCell ref="D91:J91"/>
    <mergeCell ref="D92:J92"/>
    <mergeCell ref="D93:J93"/>
    <mergeCell ref="D85:E85"/>
    <mergeCell ref="F85:G85"/>
    <mergeCell ref="H85:I85"/>
    <mergeCell ref="J85:K85"/>
    <mergeCell ref="D83:E83"/>
    <mergeCell ref="F83:G83"/>
    <mergeCell ref="H83:I83"/>
    <mergeCell ref="J83:K83"/>
    <mergeCell ref="D84:E84"/>
    <mergeCell ref="F84:G84"/>
    <mergeCell ref="D80:E80"/>
    <mergeCell ref="F80:G80"/>
    <mergeCell ref="H80:I80"/>
    <mergeCell ref="J80:K80"/>
    <mergeCell ref="D81:E81"/>
    <mergeCell ref="F81:G81"/>
    <mergeCell ref="H81:I81"/>
    <mergeCell ref="J81:K81"/>
    <mergeCell ref="B78:B79"/>
    <mergeCell ref="C78:C79"/>
    <mergeCell ref="D78:K78"/>
    <mergeCell ref="D79:E79"/>
    <mergeCell ref="F79:G79"/>
    <mergeCell ref="H79:I79"/>
    <mergeCell ref="J79:K79"/>
    <mergeCell ref="C51:K51"/>
    <mergeCell ref="B52:B53"/>
    <mergeCell ref="C52:C53"/>
    <mergeCell ref="D52:E53"/>
    <mergeCell ref="F52:H52"/>
    <mergeCell ref="I52:K52"/>
    <mergeCell ref="D54:E54"/>
    <mergeCell ref="D70:E70"/>
    <mergeCell ref="D71:E71"/>
    <mergeCell ref="D72:E72"/>
    <mergeCell ref="D73:E73"/>
    <mergeCell ref="D74:E74"/>
    <mergeCell ref="D55:E55"/>
    <mergeCell ref="D56:E56"/>
    <mergeCell ref="D57:E57"/>
    <mergeCell ref="D58:E58"/>
    <mergeCell ref="B1:K1"/>
    <mergeCell ref="B2:K2"/>
    <mergeCell ref="B3:K3"/>
    <mergeCell ref="E4:G4"/>
    <mergeCell ref="H4:J4"/>
    <mergeCell ref="B4:B5"/>
    <mergeCell ref="C4:C5"/>
    <mergeCell ref="D4:D5"/>
    <mergeCell ref="K4:K5"/>
    <mergeCell ref="D59:E59"/>
    <mergeCell ref="C60:K60"/>
    <mergeCell ref="D64:E64"/>
    <mergeCell ref="D65:E65"/>
    <mergeCell ref="D66:E66"/>
    <mergeCell ref="D67:E67"/>
    <mergeCell ref="I61:K61"/>
    <mergeCell ref="B76:K76"/>
    <mergeCell ref="D68:E68"/>
    <mergeCell ref="D69:E69"/>
    <mergeCell ref="B61:B62"/>
    <mergeCell ref="C61:C62"/>
    <mergeCell ref="D61:E62"/>
    <mergeCell ref="F61:H61"/>
    <mergeCell ref="D63:E63"/>
  </mergeCells>
  <printOptions/>
  <pageMargins left="0.5905511811023623" right="0.31496062992125984" top="0.5905511811023623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MO№7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2015-02-12T15:27:11Z</cp:lastPrinted>
  <dcterms:created xsi:type="dcterms:W3CDTF">2009-06-02T08:15:47Z</dcterms:created>
  <dcterms:modified xsi:type="dcterms:W3CDTF">2015-02-13T10:33:11Z</dcterms:modified>
  <cp:category/>
  <cp:version/>
  <cp:contentType/>
  <cp:contentStatus/>
</cp:coreProperties>
</file>