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1"/>
  </bookViews>
  <sheets>
    <sheet name="доходы местного бюджета" sheetId="1" r:id="rId1"/>
    <sheet name="Отчет о численности" sheetId="2" r:id="rId2"/>
    <sheet name="Расходы 4 квартал 2023" sheetId="3" r:id="rId3"/>
    <sheet name="Источники" sheetId="4" r:id="rId4"/>
    <sheet name="Отчет резервный фонд" sheetId="5" r:id="rId5"/>
  </sheets>
  <definedNames/>
  <calcPr fullCalcOnLoad="1" refMode="R1C1"/>
</workbook>
</file>

<file path=xl/sharedStrings.xml><?xml version="1.0" encoding="utf-8"?>
<sst xmlns="http://schemas.openxmlformats.org/spreadsheetml/2006/main" count="594" uniqueCount="303">
  <si>
    <t>Код бюджетной классификации</t>
  </si>
  <si>
    <t>Источники доходов</t>
  </si>
  <si>
    <t>ДОХОДЫ</t>
  </si>
  <si>
    <t>000 1 00 00000 00 0000 000</t>
  </si>
  <si>
    <t>000 1 16 00000 00 0000 000</t>
  </si>
  <si>
    <t>Прочие неналоговые доходы</t>
  </si>
  <si>
    <t>000 1 17 00000 00 0000 000</t>
  </si>
  <si>
    <t>000 2 02 00000 00 0000 000</t>
  </si>
  <si>
    <t>000 2 00 00000 00 0000 000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</si>
  <si>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</si>
  <si>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</si>
  <si>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</si>
  <si>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</si>
  <si>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</si>
  <si>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</si>
  <si>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И 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</si>
  <si>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</si>
  <si>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</si>
  <si>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</si>
  <si>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</si>
  <si>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</si>
  <si>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</si>
  <si>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</si>
  <si>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</si>
  <si>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Процент исполнения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</si>
  <si>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</si>
  <si>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</si>
  <si>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</si>
  <si>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</si>
  <si>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</si>
  <si>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</si>
  <si>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</si>
  <si>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</si>
  <si>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</si>
  <si>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</si>
  <si>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</si>
  <si>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</si>
  <si>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</si>
  <si>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</si>
  <si>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</si>
  <si>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</si>
  <si>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</si>
  <si>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</si>
  <si>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</si>
  <si>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</si>
  <si>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</si>
  <si>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</si>
  <si>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</si>
  <si>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</si>
  <si>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</si>
  <si>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</si>
  <si>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</si>
  <si>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</si>
  <si>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</si>
  <si>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</si>
  <si>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</si>
  <si>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</si>
  <si>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</si>
  <si>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</si>
  <si>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</si>
  <si>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</si>
  <si>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</si>
  <si>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</si>
  <si>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</si>
  <si>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</si>
  <si>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</si>
  <si>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</si>
  <si>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</si>
  <si>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</si>
  <si>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</si>
  <si>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</si>
  <si>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</si>
  <si>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</si>
  <si>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</si>
  <si>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</si>
  <si>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</si>
  <si>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</si>
  <si>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</si>
  <si>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</si>
  <si>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</si>
  <si>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</si>
  <si>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</si>
  <si>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Центральный аппарат</t>
  </si>
  <si>
    <t>Местная администрация мо мо №7</t>
  </si>
  <si>
    <t>Глава местной администрации</t>
  </si>
  <si>
    <t>0705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</si>
  <si>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</si>
  <si>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</si>
  <si>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</si>
  <si>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</si>
  <si>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</si>
  <si>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</si>
  <si>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</si>
  <si>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1003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</si>
  <si>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</si>
  <si>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</si>
  <si>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</si>
  <si>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</si>
  <si>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</si>
  <si>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</si>
  <si>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</si>
  <si>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</si>
  <si>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</si>
  <si>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</si>
  <si>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</si>
  <si>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</si>
  <si>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</si>
  <si>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</si>
  <si>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</si>
  <si>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</si>
  <si>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</si>
  <si>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</si>
  <si>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</si>
  <si>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</si>
  <si>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</si>
  <si>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</si>
  <si>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</si>
  <si>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</si>
  <si>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</si>
  <si>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</si>
  <si>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</si>
  <si>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</si>
  <si>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</si>
  <si>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</si>
  <si>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</si>
  <si>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</si>
  <si>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</si>
  <si>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</si>
  <si>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</si>
  <si>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</si>
  <si>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</si>
  <si>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</si>
  <si>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</si>
  <si>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</si>
  <si>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</si>
  <si>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</si>
  <si>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</si>
  <si>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</si>
  <si>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</si>
  <si>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</si>
  <si>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</si>
  <si>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</si>
  <si>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</si>
  <si>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</si>
  <si>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</si>
  <si>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</si>
  <si>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</si>
  <si>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</si>
  <si>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</si>
  <si>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</si>
  <si>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9910000005</t>
  </si>
  <si>
    <t>00200G0850</t>
  </si>
  <si>
    <t>9920000002</t>
  </si>
  <si>
    <t>09200G0100</t>
  </si>
  <si>
    <t>НАЦИОНАЛЬНАЯ БЕЗОПАСНОСТЬ И ПРАВООХРАНИТЕЛЬНАЯ ДЕЯТЕЛЬНОСТЬ</t>
  </si>
  <si>
    <t>0300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</si>
  <si>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</si>
  <si>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</si>
  <si>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51100G0860</t>
  </si>
  <si>
    <t>51100G0870</t>
  </si>
  <si>
    <t>9910000002</t>
  </si>
  <si>
    <t>9910000003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</si>
  <si>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</si>
  <si>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907 01 05 02 01 03 0000 510</t>
  </si>
  <si>
    <t>907 01 05 02 01 03 0000 610</t>
  </si>
  <si>
    <t>Расходы, 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порядке, установленном Правительством Санкт-Петербурга</t>
  </si>
  <si>
    <t>9920000037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</si>
  <si>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</si>
  <si>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</si>
  <si>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Пенсионное обеспечение</t>
  </si>
  <si>
    <t>1001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</si>
  <si>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</si>
  <si>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</si>
  <si>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</si>
  <si>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</si>
  <si>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</si>
  <si>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</si>
  <si>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</si>
  <si>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</si>
  <si>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</si>
  <si>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</si>
  <si>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847 1 16 10123 01 0000 140</t>
  </si>
  <si>
    <t xml:space="preserve"> 000 1 17 05000 00 0000 180</t>
  </si>
  <si>
    <t>Прочие неналоговые доходы бюджетов внутригородских муниципальных образований городов федерального значения</t>
  </si>
  <si>
    <t xml:space="preserve"> 907 1 17 05030 03 0000 180</t>
  </si>
  <si>
    <t>БЕЗВОЗМЕЗДНЫЕ ПОСТУПЛЕНИЯ ОТ ДРУГИХ БЮДЖЕТОВ БЮДЖЕТНОЙ СИСТЕМЫ РОССИЙСКОЙ ФЕДЕРАЦИИ</t>
  </si>
  <si>
    <t>000 2 02 30000 00 0000 151</t>
  </si>
  <si>
    <t>000 2 02 30024 00 0000 151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</si>
  <si>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</si>
  <si>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907 2 02 30024 03 0000 151</t>
  </si>
  <si>
    <t>907 2 02 30024 03 0100 151</t>
  </si>
  <si>
    <t>907 2 02 30024 03 0200 151</t>
  </si>
  <si>
    <t>000 2 02 30027 00 0000 151</t>
  </si>
  <si>
    <t xml:space="preserve">907 2 02 30027 03 0000 151 </t>
  </si>
  <si>
    <t xml:space="preserve"> 907 2 02 30027 03 0100 151 </t>
  </si>
  <si>
    <t>0804</t>
  </si>
  <si>
    <t xml:space="preserve"> Расходы, связанные с обеспечением проектирования благоустройства при размещении элементов благоустройства</t>
  </si>
  <si>
    <t>9920000043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</si>
  <si>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</si>
  <si>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9920000044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</si>
  <si>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</si>
  <si>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</si>
  <si>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 xml:space="preserve">Расходы, связанные с осуществлением работ в сфере озеленения на территории муниципального образования  </t>
  </si>
  <si>
    <t>Другие вопросы в области образования</t>
  </si>
  <si>
    <t>Расходы, связанные с осуществлением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</si>
  <si>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Расходы, связанные с участием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</si>
  <si>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Расходы, связанные с участием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</si>
  <si>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Расходы, связанные с участием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</t>
  </si>
  <si>
    <t>0709</t>
  </si>
  <si>
    <t>9920000028</t>
  </si>
  <si>
    <t>9920000030</t>
  </si>
  <si>
    <t>9920000031</t>
  </si>
  <si>
    <t>9920000032</t>
  </si>
  <si>
    <r>
  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</t>
    </r>
    <r>
      <rPr>
        <sz val="8"/>
        <color indexed="8"/>
        <rFont val="Times New Roman"/>
        <family val="1"/>
      </rPr>
      <t>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  </r>
  </si>
  <si>
    <r>
      <t>Расходы, связанные с реализацией мероприятий по назначению, выплате, перерасчету ежемесячной доплаты  за стаж (общую продолжительность) работы (службы) в органах местного самоуправления, муниципальных органах муниципальных о</t>
    </r>
    <r>
      <rPr>
        <sz val="8"/>
        <color indexed="8"/>
        <rFont val="Times New Roman"/>
        <family val="1"/>
      </rPr>
      <t>бразований</t>
    </r>
  </si>
  <si>
    <t>9920000049</t>
  </si>
  <si>
    <t>Социальное обеспечение населения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</si>
  <si>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</si>
  <si>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нуждд</t>
  </si>
  <si>
    <t>000 2 02 10000 00 0000 150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</si>
  <si>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</si>
  <si>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</si>
  <si>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И КОМПЕНСАЦИИ ЗАТРАТ ГОСУДАРСТВА</t>
  </si>
  <si>
    <t>Доходы от  компенсации затрат государства</t>
  </si>
  <si>
    <t>Прочие доходы от компенсации затрат государства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</si>
  <si>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</si>
  <si>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</si>
  <si>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Дотации бюджетам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</si>
  <si>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</si>
  <si>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</si>
  <si>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000 1 01 02000 01 0000 110</t>
  </si>
  <si>
    <t>182 1 01 02000 01 0000 110</t>
  </si>
  <si>
    <t>000 1 13 00000 00 0000 000</t>
  </si>
  <si>
    <t>000 1 13 02000 00 0000 130</t>
  </si>
  <si>
    <t>000 1 13 02990 00 0000 130</t>
  </si>
  <si>
    <t>000 1 13 02993 03 0000 130</t>
  </si>
  <si>
    <t>000 1 16 10000 00 0000 140</t>
  </si>
  <si>
    <t>000 1 16 10120 01 0000 140</t>
  </si>
  <si>
    <t>000 2 02 15001 00 0000 150</t>
  </si>
  <si>
    <t>907 2 02 15001 03 0000 150</t>
  </si>
  <si>
    <t xml:space="preserve"> 907 2 02 30027 03 0200 151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</si>
  <si>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</si>
  <si>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</si>
  <si>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907 1 17 01030 03 0000 180</t>
  </si>
  <si>
    <t>000 1 17 01000 00 0000 180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</si>
  <si>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</si>
  <si>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Невыясненные поступления</t>
  </si>
  <si>
    <t>9920000027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</si>
  <si>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</si>
  <si>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 xml:space="preserve"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 памятников культурного наследия </t>
  </si>
  <si>
    <t>9920000029</t>
  </si>
  <si>
    <t>Расходы, связанные с участием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</si>
  <si>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9920000033</t>
  </si>
  <si>
    <t>9920000041</t>
  </si>
  <si>
    <t xml:space="preserve"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</si>
  <si>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Расходы, связанные с участием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</si>
  <si>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Расходы на содержание заместителя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</si>
  <si>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</si>
  <si>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9910000006</t>
  </si>
  <si>
    <t>000 1 16 10061 030 0000 140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</si>
  <si>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</si>
  <si>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153 1 16 10123 01 0000 140</t>
  </si>
  <si>
    <t>907 1 17 01030 00 0000 180</t>
  </si>
  <si>
    <t>невыясненные поступления</t>
  </si>
  <si>
    <t>Заместитель главы муниципального образования</t>
  </si>
  <si>
    <t>120</t>
  </si>
  <si>
    <t>Расходы, связанные с размещением, содержанием,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размещением планировочного устройства, за исключением велосипедных дорожек, размещением покрытий, предназначенных для кратковременного и длительного хранения индивидуального автотранспорта, на территориях памятников культурного наследия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</si>
  <si>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</si>
  <si>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</si>
  <si>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</si>
  <si>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</si>
  <si>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</si>
  <si>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907 1 14 02032 03 0000 440</t>
  </si>
  <si>
    <t xml:space="preserve">Штатные единицы (выполнение отдельных государственных полномочий за счет субвенций из фонда компенсаций Санкт-Петербурга)   </t>
  </si>
  <si>
    <t>МКУ "СЦ "Радуга"</t>
  </si>
  <si>
    <t>Муниципальный совет мо мо №7</t>
  </si>
  <si>
    <t xml:space="preserve">Отчет об исполнении  местного бюджета муниципального образования муниципальный округ №7  за 4 квартал  2023 г. </t>
  </si>
  <si>
    <t>4.Отчет о численности муниципальных служащих и лиц, занимающих технтческие должности,  работников муниципального учреждения  и фактических затратах на их денежное содержание за  4 квартал  2023 года</t>
  </si>
  <si>
    <t>Отчет об исполнении местного бюджета муниципального образования муниципальный округ №7 за 4 квартал  2023 года</t>
  </si>
  <si>
    <t xml:space="preserve">Отчет об исполнении  местного бюджета муниципального образования муниципальный округ №7  за 4 квартал 2023г. </t>
  </si>
  <si>
    <t>5. Отчет о расходовании средств резервного фонда местной администрации за 4 квартал  2023 года</t>
  </si>
  <si>
    <t>907 1 14 02033 03 0000 440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</si>
  <si>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</si>
  <si>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раздел, подраздел</t>
  </si>
  <si>
    <t>Выполнено на 01.01.2024 г.</t>
  </si>
  <si>
    <t>9920000023</t>
  </si>
  <si>
    <t>9920000036</t>
  </si>
  <si>
    <t>9920000022</t>
  </si>
  <si>
    <t>9920000046</t>
  </si>
  <si>
    <t>9920000047</t>
  </si>
  <si>
    <t>9920000048</t>
  </si>
  <si>
    <t>9920000051</t>
  </si>
  <si>
    <t>9920000052</t>
  </si>
  <si>
    <t>9920000015</t>
  </si>
  <si>
    <r>
      <t>992</t>
    </r>
    <r>
      <rPr>
        <sz val="8"/>
        <color indexed="8"/>
        <rFont val="Times New Roman"/>
        <family val="1"/>
      </rPr>
      <t>00000</t>
    </r>
    <r>
      <rPr>
        <sz val="8"/>
        <rFont val="Times New Roman"/>
        <family val="1"/>
      </rPr>
      <t>15</t>
    </r>
  </si>
  <si>
    <t>9920000017</t>
  </si>
  <si>
    <t>9920000018</t>
  </si>
  <si>
    <t>9920000019</t>
  </si>
  <si>
    <t>9920000020</t>
  </si>
  <si>
    <t>9920000021</t>
  </si>
  <si>
    <t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</si>
  <si>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0412</t>
  </si>
  <si>
    <t>Другие вопросы в области онациональной экономики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</si>
</sst>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[$-FC19]d\ mmmm\ yyyy\ &quot;г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_р_._-;\-* #,##0_р_._-;_-* &quot;-&quot;??_р_._-;_-@_-"/>
    <numFmt numFmtId="182" formatCode="0.00;[Red]0.00"/>
    <numFmt numFmtId="183" formatCode="0.0"/>
    <numFmt numFmtId="184" formatCode="0.0%"/>
    <numFmt numFmtId="185" formatCode="#,##0.0"/>
  </numFmts>
  <fonts count="5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3" fontId="12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/>
    </xf>
    <xf numFmtId="183" fontId="9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183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85" fontId="8" fillId="0" borderId="10" xfId="0" applyNumberFormat="1" applyFont="1" applyBorder="1" applyAlignment="1">
      <alignment horizontal="center"/>
    </xf>
    <xf numFmtId="185" fontId="8" fillId="0" borderId="10" xfId="0" applyNumberFormat="1" applyFont="1" applyFill="1" applyBorder="1" applyAlignment="1">
      <alignment horizontal="center"/>
    </xf>
    <xf numFmtId="185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17" fillId="32" borderId="16" xfId="0" applyFont="1" applyFill="1" applyBorder="1" applyAlignment="1">
      <alignment horizontal="center" vertical="center"/>
    </xf>
    <xf numFmtId="0" fontId="17" fillId="32" borderId="16" xfId="0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183" fontId="9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18" fillId="32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74" fontId="54" fillId="0" borderId="10" xfId="0" applyNumberFormat="1" applyFont="1" applyBorder="1" applyAlignment="1">
      <alignment horizontal="left" vertical="center" wrapText="1"/>
    </xf>
    <xf numFmtId="174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9" fillId="0" borderId="10" xfId="0" applyNumberFormat="1" applyFont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16" fillId="0" borderId="0" xfId="0" applyNumberFormat="1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zoomScale="90" zoomScaleNormal="90" zoomScalePageLayoutView="0" workbookViewId="0" topLeftCell="A1">
      <selection activeCell="A31" sqref="A31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42" t="s">
        <v>276</v>
      </c>
      <c r="B1" s="142"/>
      <c r="C1" s="142"/>
      <c r="D1" s="142"/>
      <c r="E1" s="142"/>
    </row>
    <row r="2" spans="1:8" ht="15.75">
      <c r="A2" s="142" t="s">
        <v>143</v>
      </c>
      <c r="B2" s="142"/>
      <c r="C2" s="142"/>
      <c r="D2" s="142"/>
      <c r="E2" s="142"/>
      <c r="F2" s="3"/>
      <c r="G2" s="3"/>
      <c r="H2" s="3"/>
    </row>
    <row r="3" spans="1:8" ht="24">
      <c r="A3" s="10" t="s">
        <v>1</v>
      </c>
      <c r="B3" s="10" t="s">
        <v>0</v>
      </c>
      <c r="C3" s="11" t="s">
        <v>123</v>
      </c>
      <c r="D3" s="38" t="s">
        <v>124</v>
      </c>
      <c r="E3" s="39" t="s">
        <v>24</v>
      </c>
      <c r="F3" s="3"/>
      <c r="G3" s="3"/>
      <c r="H3" s="3"/>
    </row>
    <row r="4" spans="1:8" ht="12.75">
      <c r="A4" s="69" t="s">
        <v>2</v>
      </c>
      <c r="B4" s="69"/>
      <c r="C4" s="89">
        <f>C5+C34</f>
        <v>65236.5</v>
      </c>
      <c r="D4" s="89">
        <f>D5+D34</f>
        <v>66766.59999999999</v>
      </c>
      <c r="E4" s="90">
        <f aca="true" t="shared" si="0" ref="E4:E52">D4/C4%</f>
        <v>102.34546611176258</v>
      </c>
      <c r="F4" s="3"/>
      <c r="G4" s="3"/>
      <c r="H4" s="3"/>
    </row>
    <row r="5" spans="1:8" ht="12.75">
      <c r="A5" s="70" t="s">
        <v>15</v>
      </c>
      <c r="B5" s="69" t="s">
        <v>3</v>
      </c>
      <c r="C5" s="89">
        <f>C6+C8+C18+C28+C14</f>
        <v>22313.5</v>
      </c>
      <c r="D5" s="89">
        <f>D6+D8+D18+D28+D14</f>
        <v>25264.699999999997</v>
      </c>
      <c r="E5" s="90">
        <f t="shared" si="0"/>
        <v>113.22607390144978</v>
      </c>
      <c r="F5" s="3"/>
      <c r="G5" s="3"/>
      <c r="H5" s="3"/>
    </row>
    <row r="6" spans="1:8" ht="12.75">
      <c r="A6" s="68" t="s">
        <v>220</v>
      </c>
      <c r="B6" s="75" t="s">
        <v>230</v>
      </c>
      <c r="C6" s="91">
        <f>C7</f>
        <v>22274.9</v>
      </c>
      <c r="D6" s="91">
        <f>D7</f>
        <v>25172</v>
      </c>
      <c r="E6" s="90">
        <f t="shared" si="0"/>
        <v>113.00611899492253</v>
      </c>
      <c r="F6" s="3"/>
      <c r="G6" s="3"/>
      <c r="H6" s="3"/>
    </row>
    <row r="7" spans="1:8" ht="38.25">
      <c r="A7" s="68" t="s">
        <v>221</v>
      </c>
      <c r="B7" s="76" t="s">
        <v>231</v>
      </c>
      <c r="C7" s="91">
        <v>22274.9</v>
      </c>
      <c r="D7" s="91">
        <v>25172</v>
      </c>
      <c r="E7" s="90">
        <f t="shared" si="0"/>
        <v>113.00611899492253</v>
      </c>
      <c r="F7" s="3"/>
      <c r="G7" s="3"/>
      <c r="H7" s="3"/>
    </row>
    <row r="8" spans="1:8" ht="12.75" hidden="1">
      <c r="A8" s="70" t="s">
        <v>222</v>
      </c>
      <c r="B8" s="69" t="s">
        <v>232</v>
      </c>
      <c r="C8" s="89">
        <f aca="true" t="shared" si="1" ref="C8:D10">C9</f>
        <v>0</v>
      </c>
      <c r="D8" s="89">
        <f t="shared" si="1"/>
        <v>0</v>
      </c>
      <c r="E8" s="90" t="e">
        <f t="shared" si="0"/>
        <v>#DIV/0!</v>
      </c>
      <c r="F8" s="3"/>
      <c r="G8" s="3"/>
      <c r="H8" s="3"/>
    </row>
    <row r="9" spans="1:8" ht="12.75" hidden="1">
      <c r="A9" s="71" t="s">
        <v>223</v>
      </c>
      <c r="B9" s="76" t="s">
        <v>233</v>
      </c>
      <c r="C9" s="91">
        <f t="shared" si="1"/>
        <v>0</v>
      </c>
      <c r="D9" s="91">
        <f t="shared" si="1"/>
        <v>0</v>
      </c>
      <c r="E9" s="90" t="e">
        <f t="shared" si="0"/>
        <v>#DIV/0!</v>
      </c>
      <c r="F9" s="3"/>
      <c r="G9" s="3"/>
      <c r="H9" s="3"/>
    </row>
    <row r="10" spans="1:8" ht="12.75" hidden="1">
      <c r="A10" s="71" t="s">
        <v>224</v>
      </c>
      <c r="B10" s="76" t="s">
        <v>234</v>
      </c>
      <c r="C10" s="91">
        <f t="shared" si="1"/>
        <v>0</v>
      </c>
      <c r="D10" s="91">
        <f t="shared" si="1"/>
        <v>0</v>
      </c>
      <c r="E10" s="90" t="e">
        <f t="shared" si="0"/>
        <v>#DIV/0!</v>
      </c>
      <c r="F10" s="3"/>
      <c r="G10" s="3"/>
      <c r="H10" s="3"/>
    </row>
    <row r="11" spans="1:8" ht="12.75" hidden="1">
      <c r="A11" s="71" t="s">
        <v>225</v>
      </c>
      <c r="B11" s="76" t="s">
        <v>235</v>
      </c>
      <c r="C11" s="91">
        <f>C13</f>
        <v>0</v>
      </c>
      <c r="D11" s="91">
        <f>D13</f>
        <v>0</v>
      </c>
      <c r="E11" s="90" t="e">
        <f t="shared" si="0"/>
        <v>#DIV/0!</v>
      </c>
      <c r="F11" s="3"/>
      <c r="G11" s="3"/>
      <c r="H11" s="3"/>
    </row>
    <row r="12" spans="1:8" ht="12.75" hidden="1">
      <c r="A12" s="71" t="s">
        <v>167</v>
      </c>
      <c r="B12" s="92" t="s">
        <v>168</v>
      </c>
      <c r="C12" s="93"/>
      <c r="D12" s="93"/>
      <c r="E12" s="90" t="e">
        <f t="shared" si="0"/>
        <v>#DIV/0!</v>
      </c>
      <c r="F12" s="3"/>
      <c r="G12" s="3"/>
      <c r="H12" s="3"/>
    </row>
    <row r="13" spans="1:8" ht="12.75" hidden="1">
      <c r="A13" s="71" t="s">
        <v>167</v>
      </c>
      <c r="B13" s="92" t="s">
        <v>168</v>
      </c>
      <c r="C13" s="93">
        <v>0</v>
      </c>
      <c r="D13" s="93">
        <v>0</v>
      </c>
      <c r="E13" s="90" t="e">
        <f t="shared" si="0"/>
        <v>#DIV/0!</v>
      </c>
      <c r="F13" s="3"/>
      <c r="G13" s="3"/>
      <c r="H13" s="3"/>
    </row>
    <row r="14" spans="1:8" ht="12.75">
      <c r="A14" s="100" t="s">
        <v>267</v>
      </c>
      <c r="B14" s="101" t="s">
        <v>268</v>
      </c>
      <c r="C14" s="96">
        <f>C15</f>
        <v>8.6</v>
      </c>
      <c r="D14" s="96">
        <f>D15</f>
        <v>8.6</v>
      </c>
      <c r="E14" s="98">
        <f t="shared" si="0"/>
        <v>100</v>
      </c>
      <c r="F14" s="3"/>
      <c r="G14" s="3"/>
      <c r="H14" s="3"/>
    </row>
    <row r="15" spans="1:8" ht="24">
      <c r="A15" s="87" t="s">
        <v>269</v>
      </c>
      <c r="B15" s="95" t="s">
        <v>270</v>
      </c>
      <c r="C15" s="93">
        <f>C17+C16</f>
        <v>8.6</v>
      </c>
      <c r="D15" s="93">
        <f>D17+D16</f>
        <v>8.6</v>
      </c>
      <c r="E15" s="90">
        <f t="shared" si="0"/>
        <v>100</v>
      </c>
      <c r="F15" s="3"/>
      <c r="G15" s="3"/>
      <c r="H15" s="3"/>
    </row>
    <row r="16" spans="1:8" ht="36">
      <c r="A16" s="87" t="s">
        <v>271</v>
      </c>
      <c r="B16" s="94" t="s">
        <v>272</v>
      </c>
      <c r="C16" s="93">
        <v>2.9</v>
      </c>
      <c r="D16" s="93">
        <v>2.9</v>
      </c>
      <c r="E16" s="90">
        <f t="shared" si="0"/>
        <v>100</v>
      </c>
      <c r="F16" s="3"/>
      <c r="G16" s="3"/>
      <c r="H16" s="3"/>
    </row>
    <row r="17" spans="1:8" ht="36">
      <c r="A17" s="87" t="s">
        <v>282</v>
      </c>
      <c r="B17" s="94" t="s">
        <v>281</v>
      </c>
      <c r="C17" s="93">
        <v>5.7</v>
      </c>
      <c r="D17" s="93">
        <v>5.7</v>
      </c>
      <c r="E17" s="90">
        <f t="shared" si="0"/>
        <v>100</v>
      </c>
      <c r="F17" s="3"/>
      <c r="G17" s="3"/>
      <c r="H17" s="3"/>
    </row>
    <row r="18" spans="1:8" ht="12.75">
      <c r="A18" s="88" t="s">
        <v>16</v>
      </c>
      <c r="B18" s="69" t="s">
        <v>4</v>
      </c>
      <c r="C18" s="96">
        <f>C19+C23</f>
        <v>30</v>
      </c>
      <c r="D18" s="96">
        <f>D19+D23</f>
        <v>87</v>
      </c>
      <c r="E18" s="98">
        <f>D18/C18%</f>
        <v>290</v>
      </c>
      <c r="F18" s="3"/>
      <c r="G18" s="3"/>
      <c r="H18" s="3"/>
    </row>
    <row r="19" spans="1:8" ht="24">
      <c r="A19" s="71" t="s">
        <v>171</v>
      </c>
      <c r="B19" s="76" t="s">
        <v>172</v>
      </c>
      <c r="C19" s="96">
        <f>C20+C21</f>
        <v>20</v>
      </c>
      <c r="D19" s="96">
        <f>D20+D21</f>
        <v>2</v>
      </c>
      <c r="E19" s="90">
        <f t="shared" si="0"/>
        <v>10</v>
      </c>
      <c r="F19" s="3"/>
      <c r="G19" s="3"/>
      <c r="H19" s="3"/>
    </row>
    <row r="20" spans="1:8" ht="36">
      <c r="A20" s="71" t="s">
        <v>173</v>
      </c>
      <c r="B20" s="76" t="s">
        <v>174</v>
      </c>
      <c r="C20" s="93">
        <v>10</v>
      </c>
      <c r="D20" s="93">
        <v>2</v>
      </c>
      <c r="E20" s="90">
        <f t="shared" si="0"/>
        <v>20</v>
      </c>
      <c r="F20" s="3"/>
      <c r="G20" s="3"/>
      <c r="H20" s="3"/>
    </row>
    <row r="21" spans="1:8" ht="36">
      <c r="A21" s="71" t="s">
        <v>175</v>
      </c>
      <c r="B21" s="76" t="s">
        <v>176</v>
      </c>
      <c r="C21" s="93">
        <v>10</v>
      </c>
      <c r="D21" s="93">
        <f>D22</f>
        <v>0</v>
      </c>
      <c r="E21" s="90">
        <f t="shared" si="0"/>
        <v>0</v>
      </c>
      <c r="F21" s="3"/>
      <c r="G21" s="3"/>
      <c r="H21" s="3"/>
    </row>
    <row r="22" spans="1:8" ht="36">
      <c r="A22" s="71" t="s">
        <v>177</v>
      </c>
      <c r="B22" s="76" t="s">
        <v>178</v>
      </c>
      <c r="C22" s="93">
        <v>10</v>
      </c>
      <c r="D22" s="93">
        <v>0</v>
      </c>
      <c r="E22" s="90">
        <f t="shared" si="0"/>
        <v>0</v>
      </c>
      <c r="F22" s="3"/>
      <c r="G22" s="3"/>
      <c r="H22" s="3"/>
    </row>
    <row r="23" spans="1:8" ht="12.75">
      <c r="A23" s="72" t="s">
        <v>179</v>
      </c>
      <c r="B23" s="76" t="s">
        <v>236</v>
      </c>
      <c r="C23" s="96">
        <f>C25</f>
        <v>10</v>
      </c>
      <c r="D23" s="96">
        <f>D25+D24</f>
        <v>85</v>
      </c>
      <c r="E23" s="90">
        <f t="shared" si="0"/>
        <v>850</v>
      </c>
      <c r="F23" s="3"/>
      <c r="G23" s="3"/>
      <c r="H23" s="3"/>
    </row>
    <row r="24" spans="1:8" ht="65.25" customHeight="1">
      <c r="A24" s="72" t="s">
        <v>260</v>
      </c>
      <c r="B24" s="76" t="s">
        <v>259</v>
      </c>
      <c r="C24" s="93">
        <v>0</v>
      </c>
      <c r="D24" s="93">
        <v>67.3</v>
      </c>
      <c r="E24" s="90"/>
      <c r="F24" s="3"/>
      <c r="G24" s="3"/>
      <c r="H24" s="3"/>
    </row>
    <row r="25" spans="1:5" s="36" customFormat="1" ht="30.75" customHeight="1">
      <c r="A25" s="72" t="s">
        <v>180</v>
      </c>
      <c r="B25" s="76" t="s">
        <v>237</v>
      </c>
      <c r="C25" s="91">
        <f>+C27</f>
        <v>10</v>
      </c>
      <c r="D25" s="91">
        <f>D26+D27</f>
        <v>17.7</v>
      </c>
      <c r="E25" s="90">
        <f t="shared" si="0"/>
        <v>176.99999999999997</v>
      </c>
    </row>
    <row r="26" spans="1:5" s="36" customFormat="1" ht="63" customHeight="1">
      <c r="A26" s="72" t="s">
        <v>226</v>
      </c>
      <c r="B26" s="76" t="s">
        <v>261</v>
      </c>
      <c r="C26" s="91">
        <v>0</v>
      </c>
      <c r="D26" s="91">
        <v>13.6</v>
      </c>
      <c r="E26" s="90"/>
    </row>
    <row r="27" spans="1:8" ht="61.5" customHeight="1">
      <c r="A27" s="72" t="s">
        <v>226</v>
      </c>
      <c r="B27" s="76" t="s">
        <v>181</v>
      </c>
      <c r="C27" s="91">
        <v>10</v>
      </c>
      <c r="D27" s="97">
        <v>4.1</v>
      </c>
      <c r="E27" s="90">
        <f t="shared" si="0"/>
        <v>40.99999999999999</v>
      </c>
      <c r="F27" s="3"/>
      <c r="G27" s="3"/>
      <c r="H27" s="3"/>
    </row>
    <row r="28" spans="1:8" ht="12.75">
      <c r="A28" s="73" t="s">
        <v>17</v>
      </c>
      <c r="B28" s="69" t="s">
        <v>6</v>
      </c>
      <c r="C28" s="89">
        <f>C32</f>
        <v>0</v>
      </c>
      <c r="D28" s="89">
        <f>D32+D29+D31</f>
        <v>-2.9</v>
      </c>
      <c r="E28" s="98"/>
      <c r="F28" s="3"/>
      <c r="G28" s="3"/>
      <c r="H28" s="3"/>
    </row>
    <row r="29" spans="1:8" ht="12.75" hidden="1">
      <c r="A29" s="72" t="s">
        <v>246</v>
      </c>
      <c r="B29" s="76" t="s">
        <v>244</v>
      </c>
      <c r="C29" s="89"/>
      <c r="D29" s="89">
        <f>D30</f>
        <v>0</v>
      </c>
      <c r="E29" s="98"/>
      <c r="F29" s="3"/>
      <c r="G29" s="3"/>
      <c r="H29" s="3"/>
    </row>
    <row r="30" spans="1:8" ht="12.75" hidden="1">
      <c r="A30" s="72" t="s">
        <v>245</v>
      </c>
      <c r="B30" s="76" t="s">
        <v>243</v>
      </c>
      <c r="C30" s="89"/>
      <c r="D30" s="89"/>
      <c r="E30" s="98"/>
      <c r="F30" s="3"/>
      <c r="G30" s="3"/>
      <c r="H30" s="3"/>
    </row>
    <row r="31" spans="1:8" ht="12.75">
      <c r="A31" s="72" t="s">
        <v>263</v>
      </c>
      <c r="B31" s="76" t="s">
        <v>262</v>
      </c>
      <c r="C31" s="91">
        <v>0</v>
      </c>
      <c r="D31" s="91">
        <v>-2.9</v>
      </c>
      <c r="E31" s="90"/>
      <c r="F31" s="3"/>
      <c r="G31" s="3"/>
      <c r="H31" s="3"/>
    </row>
    <row r="32" spans="1:8" ht="12.75" hidden="1">
      <c r="A32" s="72" t="s">
        <v>5</v>
      </c>
      <c r="B32" s="76" t="s">
        <v>182</v>
      </c>
      <c r="C32" s="91">
        <f>C33</f>
        <v>0</v>
      </c>
      <c r="D32" s="91">
        <f>D33</f>
        <v>0</v>
      </c>
      <c r="E32" s="90"/>
      <c r="F32" s="3"/>
      <c r="G32" s="3"/>
      <c r="H32" s="3"/>
    </row>
    <row r="33" spans="1:8" ht="12.75" hidden="1">
      <c r="A33" s="72" t="s">
        <v>183</v>
      </c>
      <c r="B33" s="76" t="s">
        <v>184</v>
      </c>
      <c r="C33" s="91">
        <v>0</v>
      </c>
      <c r="D33" s="97">
        <v>0</v>
      </c>
      <c r="E33" s="90"/>
      <c r="F33" s="3"/>
      <c r="G33" s="3"/>
      <c r="H33" s="3"/>
    </row>
    <row r="34" spans="1:8" ht="12.75">
      <c r="A34" s="70" t="s">
        <v>18</v>
      </c>
      <c r="B34" s="69" t="s">
        <v>8</v>
      </c>
      <c r="C34" s="89">
        <f>C35</f>
        <v>42923</v>
      </c>
      <c r="D34" s="89">
        <f>D35</f>
        <v>41501.899999999994</v>
      </c>
      <c r="E34" s="98">
        <f t="shared" si="0"/>
        <v>96.68918761503156</v>
      </c>
      <c r="F34" s="3"/>
      <c r="G34" s="3"/>
      <c r="H34" s="3"/>
    </row>
    <row r="35" spans="1:8" ht="12.75">
      <c r="A35" s="71" t="s">
        <v>185</v>
      </c>
      <c r="B35" s="76" t="s">
        <v>7</v>
      </c>
      <c r="C35" s="91">
        <f>C36+C39</f>
        <v>42923</v>
      </c>
      <c r="D35" s="91">
        <f>D36+D39</f>
        <v>41501.899999999994</v>
      </c>
      <c r="E35" s="90">
        <f t="shared" si="0"/>
        <v>96.68918761503156</v>
      </c>
      <c r="F35" s="3"/>
      <c r="G35" s="3"/>
      <c r="H35" s="3"/>
    </row>
    <row r="36" spans="1:8" ht="12.75">
      <c r="A36" s="71" t="s">
        <v>227</v>
      </c>
      <c r="B36" s="76" t="s">
        <v>219</v>
      </c>
      <c r="C36" s="91">
        <f>C37</f>
        <v>28016.6</v>
      </c>
      <c r="D36" s="91">
        <f>D37</f>
        <v>28016.6</v>
      </c>
      <c r="E36" s="90">
        <f t="shared" si="0"/>
        <v>100</v>
      </c>
      <c r="F36" s="3"/>
      <c r="G36" s="3"/>
      <c r="H36" s="3"/>
    </row>
    <row r="37" spans="1:8" ht="12.75">
      <c r="A37" s="71" t="s">
        <v>228</v>
      </c>
      <c r="B37" s="76" t="s">
        <v>238</v>
      </c>
      <c r="C37" s="91">
        <f>C38</f>
        <v>28016.6</v>
      </c>
      <c r="D37" s="91">
        <f>D38</f>
        <v>28016.6</v>
      </c>
      <c r="E37" s="90">
        <f t="shared" si="0"/>
        <v>100</v>
      </c>
      <c r="F37" s="3"/>
      <c r="G37" s="3"/>
      <c r="H37" s="3"/>
    </row>
    <row r="38" spans="1:5" s="36" customFormat="1" ht="24">
      <c r="A38" s="71" t="s">
        <v>229</v>
      </c>
      <c r="B38" s="76" t="s">
        <v>239</v>
      </c>
      <c r="C38" s="91">
        <v>28016.6</v>
      </c>
      <c r="D38" s="91">
        <v>28016.6</v>
      </c>
      <c r="E38" s="90">
        <f t="shared" si="0"/>
        <v>100</v>
      </c>
    </row>
    <row r="39" spans="1:8" ht="12.75" hidden="1">
      <c r="A39" s="71" t="s">
        <v>9</v>
      </c>
      <c r="B39" s="99" t="s">
        <v>186</v>
      </c>
      <c r="C39" s="91">
        <f>C45</f>
        <v>14906.400000000001</v>
      </c>
      <c r="D39" s="91">
        <f>D45</f>
        <v>13485.3</v>
      </c>
      <c r="E39" s="90">
        <f t="shared" si="0"/>
        <v>90.46651102881982</v>
      </c>
      <c r="F39" s="3"/>
      <c r="G39" s="3"/>
      <c r="H39" s="3"/>
    </row>
    <row r="40" spans="1:8" ht="12.75" hidden="1">
      <c r="A40" s="71" t="s">
        <v>10</v>
      </c>
      <c r="B40" s="76" t="s">
        <v>187</v>
      </c>
      <c r="C40" s="91"/>
      <c r="D40" s="97">
        <v>0</v>
      </c>
      <c r="E40" s="90" t="e">
        <f t="shared" si="0"/>
        <v>#DIV/0!</v>
      </c>
      <c r="F40" s="3"/>
      <c r="G40" s="3"/>
      <c r="H40" s="3"/>
    </row>
    <row r="41" spans="1:7" s="1" customFormat="1" ht="24" hidden="1">
      <c r="A41" s="71" t="s">
        <v>188</v>
      </c>
      <c r="B41" s="76" t="s">
        <v>189</v>
      </c>
      <c r="C41" s="91"/>
      <c r="D41" s="97">
        <v>0</v>
      </c>
      <c r="E41" s="90" t="e">
        <f t="shared" si="0"/>
        <v>#DIV/0!</v>
      </c>
      <c r="F41" s="4"/>
      <c r="G41" s="4"/>
    </row>
    <row r="42" spans="1:7" s="1" customFormat="1" ht="24" hidden="1">
      <c r="A42" s="71" t="s">
        <v>19</v>
      </c>
      <c r="B42" s="76" t="s">
        <v>190</v>
      </c>
      <c r="C42" s="91"/>
      <c r="D42" s="97">
        <v>0</v>
      </c>
      <c r="E42" s="90" t="e">
        <f t="shared" si="0"/>
        <v>#DIV/0!</v>
      </c>
      <c r="F42" s="4"/>
      <c r="G42" s="4"/>
    </row>
    <row r="43" spans="1:7" s="1" customFormat="1" ht="36" hidden="1">
      <c r="A43" s="71" t="s">
        <v>23</v>
      </c>
      <c r="B43" s="76" t="s">
        <v>191</v>
      </c>
      <c r="C43" s="91"/>
      <c r="D43" s="97">
        <v>0</v>
      </c>
      <c r="E43" s="90" t="e">
        <f t="shared" si="0"/>
        <v>#DIV/0!</v>
      </c>
      <c r="F43" s="4"/>
      <c r="G43" s="4"/>
    </row>
    <row r="44" spans="1:7" s="1" customFormat="1" ht="24" hidden="1">
      <c r="A44" s="71" t="s">
        <v>11</v>
      </c>
      <c r="B44" s="76" t="s">
        <v>192</v>
      </c>
      <c r="C44" s="91"/>
      <c r="D44" s="97">
        <v>0</v>
      </c>
      <c r="E44" s="90" t="e">
        <f t="shared" si="0"/>
        <v>#DIV/0!</v>
      </c>
      <c r="F44" s="4"/>
      <c r="G44" s="4"/>
    </row>
    <row r="45" spans="1:7" s="1" customFormat="1" ht="12.75">
      <c r="A45" s="71" t="s">
        <v>9</v>
      </c>
      <c r="B45" s="99" t="s">
        <v>186</v>
      </c>
      <c r="C45" s="91">
        <f>C46+C50</f>
        <v>14906.400000000001</v>
      </c>
      <c r="D45" s="91">
        <f>D46+D50</f>
        <v>13485.3</v>
      </c>
      <c r="E45" s="90">
        <f t="shared" si="0"/>
        <v>90.46651102881982</v>
      </c>
      <c r="F45" s="4"/>
      <c r="G45" s="4"/>
    </row>
    <row r="46" spans="1:7" s="1" customFormat="1" ht="12.75">
      <c r="A46" s="71" t="s">
        <v>10</v>
      </c>
      <c r="B46" s="76" t="s">
        <v>187</v>
      </c>
      <c r="C46" s="91">
        <f>C47</f>
        <v>2507.3</v>
      </c>
      <c r="D46" s="91">
        <f>D47</f>
        <v>2429.5</v>
      </c>
      <c r="E46" s="90">
        <f t="shared" si="0"/>
        <v>96.89706058309736</v>
      </c>
      <c r="F46" s="4"/>
      <c r="G46" s="4"/>
    </row>
    <row r="47" spans="1:7" s="1" customFormat="1" ht="24">
      <c r="A47" s="71" t="s">
        <v>188</v>
      </c>
      <c r="B47" s="76" t="s">
        <v>189</v>
      </c>
      <c r="C47" s="91">
        <f>C48+C49</f>
        <v>2507.3</v>
      </c>
      <c r="D47" s="91">
        <f>D48+D49</f>
        <v>2429.5</v>
      </c>
      <c r="E47" s="90">
        <f t="shared" si="0"/>
        <v>96.89706058309736</v>
      </c>
      <c r="F47" s="4"/>
      <c r="G47" s="4"/>
    </row>
    <row r="48" spans="1:7" s="1" customFormat="1" ht="24">
      <c r="A48" s="71" t="s">
        <v>19</v>
      </c>
      <c r="B48" s="76" t="s">
        <v>190</v>
      </c>
      <c r="C48" s="91">
        <v>2498.5</v>
      </c>
      <c r="D48" s="97">
        <v>2429.5</v>
      </c>
      <c r="E48" s="90">
        <f t="shared" si="0"/>
        <v>97.23834300580349</v>
      </c>
      <c r="F48" s="4"/>
      <c r="G48" s="4"/>
    </row>
    <row r="49" spans="1:7" s="1" customFormat="1" ht="36">
      <c r="A49" s="71" t="s">
        <v>23</v>
      </c>
      <c r="B49" s="76" t="s">
        <v>191</v>
      </c>
      <c r="C49" s="91">
        <v>8.8</v>
      </c>
      <c r="D49" s="97">
        <v>0</v>
      </c>
      <c r="E49" s="90">
        <f t="shared" si="0"/>
        <v>0</v>
      </c>
      <c r="F49" s="4"/>
      <c r="G49" s="4"/>
    </row>
    <row r="50" spans="1:7" s="1" customFormat="1" ht="24">
      <c r="A50" s="71" t="s">
        <v>94</v>
      </c>
      <c r="B50" s="76" t="s">
        <v>193</v>
      </c>
      <c r="C50" s="91">
        <f>C51+C52</f>
        <v>12399.1</v>
      </c>
      <c r="D50" s="91">
        <f>D51+D52</f>
        <v>11055.8</v>
      </c>
      <c r="E50" s="90">
        <f t="shared" si="0"/>
        <v>89.16614915598713</v>
      </c>
      <c r="F50" s="4"/>
      <c r="G50" s="4"/>
    </row>
    <row r="51" spans="1:7" s="1" customFormat="1" ht="12.75">
      <c r="A51" s="74" t="s">
        <v>12</v>
      </c>
      <c r="B51" s="76" t="s">
        <v>194</v>
      </c>
      <c r="C51" s="91">
        <v>7089.8</v>
      </c>
      <c r="D51" s="97">
        <v>6295.1</v>
      </c>
      <c r="E51" s="90">
        <f t="shared" si="0"/>
        <v>88.79093909560214</v>
      </c>
      <c r="F51" s="4"/>
      <c r="G51" s="4"/>
    </row>
    <row r="52" spans="1:7" s="1" customFormat="1" ht="18" customHeight="1">
      <c r="A52" s="74" t="s">
        <v>20</v>
      </c>
      <c r="B52" s="76" t="s">
        <v>240</v>
      </c>
      <c r="C52" s="91">
        <v>5309.3</v>
      </c>
      <c r="D52" s="97">
        <v>4760.7</v>
      </c>
      <c r="E52" s="90">
        <f t="shared" si="0"/>
        <v>89.66718776486542</v>
      </c>
      <c r="F52" s="4"/>
      <c r="G52" s="4"/>
    </row>
    <row r="56" ht="12.75" hidden="1"/>
    <row r="57" spans="1:7" s="1" customFormat="1" ht="22.5" hidden="1">
      <c r="A57" s="23" t="s">
        <v>14</v>
      </c>
      <c r="B57" s="20" t="s">
        <v>13</v>
      </c>
      <c r="C57" s="22">
        <v>0</v>
      </c>
      <c r="D57" s="34"/>
      <c r="E57" s="33"/>
      <c r="F57" s="4"/>
      <c r="G57" s="4"/>
    </row>
    <row r="58" spans="1:7" ht="45" hidden="1">
      <c r="A58" s="23" t="s">
        <v>21</v>
      </c>
      <c r="B58" s="24" t="s">
        <v>22</v>
      </c>
      <c r="C58" s="22">
        <v>0</v>
      </c>
      <c r="D58" s="34"/>
      <c r="E58" s="33"/>
      <c r="F58" s="5"/>
      <c r="G58" s="5"/>
    </row>
    <row r="59" spans="1:7" ht="32.25" hidden="1">
      <c r="A59" s="19" t="s">
        <v>25</v>
      </c>
      <c r="B59" s="20" t="s">
        <v>26</v>
      </c>
      <c r="C59" s="22">
        <v>0</v>
      </c>
      <c r="D59" s="34"/>
      <c r="E59" s="33"/>
      <c r="F59" s="5"/>
      <c r="G59" s="5"/>
    </row>
    <row r="60" spans="1:7" ht="12.75" hidden="1">
      <c r="A60" s="19" t="s">
        <v>27</v>
      </c>
      <c r="B60" s="20" t="s">
        <v>28</v>
      </c>
      <c r="C60" s="22">
        <v>0</v>
      </c>
      <c r="D60" s="34"/>
      <c r="E60" s="33"/>
      <c r="F60" s="5"/>
      <c r="G60" s="5"/>
    </row>
    <row r="61" spans="1:7" ht="22.5" hidden="1">
      <c r="A61" s="21" t="s">
        <v>29</v>
      </c>
      <c r="B61" s="24" t="s">
        <v>30</v>
      </c>
      <c r="C61" s="22">
        <v>0</v>
      </c>
      <c r="D61" s="34"/>
      <c r="E61" s="33"/>
      <c r="F61" s="5"/>
      <c r="G61" s="5"/>
    </row>
    <row r="62" spans="1:7" ht="22.5" hidden="1">
      <c r="A62" s="21" t="s">
        <v>31</v>
      </c>
      <c r="B62" s="24" t="s">
        <v>32</v>
      </c>
      <c r="C62" s="22">
        <v>0</v>
      </c>
      <c r="D62" s="34"/>
      <c r="E62" s="33"/>
      <c r="F62" s="5"/>
      <c r="G62" s="5"/>
    </row>
    <row r="63" spans="1:7" ht="12.75" hidden="1">
      <c r="A63" s="12"/>
      <c r="B63" s="13"/>
      <c r="C63" s="9"/>
      <c r="D63" s="17"/>
      <c r="E63" s="5"/>
      <c r="F63" s="5"/>
      <c r="G63" s="5"/>
    </row>
    <row r="64" spans="1:7" ht="12.75" hidden="1">
      <c r="A64" s="5"/>
      <c r="B64" s="5"/>
      <c r="C64" s="9"/>
      <c r="D64" s="18"/>
      <c r="E64" s="5"/>
      <c r="F64" s="5"/>
      <c r="G64" s="5"/>
    </row>
    <row r="65" spans="1:7" ht="12.75" hidden="1">
      <c r="A65" s="5"/>
      <c r="B65" s="5"/>
      <c r="C65" s="9"/>
      <c r="D65" s="18"/>
      <c r="E65" s="5"/>
      <c r="F65" s="5"/>
      <c r="G65" s="5"/>
    </row>
    <row r="66" spans="1:7" ht="12.75" hidden="1">
      <c r="A66" s="5"/>
      <c r="B66" s="5"/>
      <c r="C66" s="9"/>
      <c r="D66" s="18"/>
      <c r="E66" s="5"/>
      <c r="F66" s="5"/>
      <c r="G66" s="5"/>
    </row>
    <row r="67" spans="1:7" ht="12.75" hidden="1">
      <c r="A67" s="5"/>
      <c r="B67" s="5"/>
      <c r="C67" s="9"/>
      <c r="D67" s="18"/>
      <c r="E67" s="5"/>
      <c r="F67" s="5"/>
      <c r="G67" s="5"/>
    </row>
    <row r="68" spans="1:7" ht="12.75">
      <c r="A68" s="5"/>
      <c r="B68" s="5"/>
      <c r="C68" s="9"/>
      <c r="D68" s="18"/>
      <c r="E68" s="5"/>
      <c r="F68" s="5"/>
      <c r="G68" s="5"/>
    </row>
    <row r="69" spans="1:7" ht="12.75">
      <c r="A69" s="2"/>
      <c r="D69" s="14"/>
      <c r="E69" s="2"/>
      <c r="F69" s="2"/>
      <c r="G69" s="2"/>
    </row>
    <row r="70" spans="1:7" ht="12.75">
      <c r="A70" s="2"/>
      <c r="D70" s="14"/>
      <c r="E70" s="2"/>
      <c r="F70" s="2"/>
      <c r="G70" s="2"/>
    </row>
    <row r="71" spans="1:7" ht="12.75">
      <c r="A71" s="2"/>
      <c r="D71" s="14"/>
      <c r="E71" s="2"/>
      <c r="F71" s="2"/>
      <c r="G71" s="2"/>
    </row>
    <row r="72" spans="1:7" ht="12.75">
      <c r="A72" s="2"/>
      <c r="D72" s="14"/>
      <c r="E72" s="2"/>
      <c r="F72" s="2"/>
      <c r="G72" s="2"/>
    </row>
    <row r="73" spans="1:7" ht="12.75">
      <c r="A73" s="2"/>
      <c r="D73" s="14"/>
      <c r="E73" s="2"/>
      <c r="F73" s="2"/>
      <c r="G73" s="2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  <row r="77" spans="1:7" ht="12.75">
      <c r="A77" s="2"/>
      <c r="D77" s="14"/>
      <c r="E77" s="2"/>
      <c r="F77" s="2"/>
      <c r="G77" s="2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  <row r="80" spans="1:7" ht="12.75">
      <c r="A80" s="2"/>
      <c r="D80" s="14"/>
      <c r="E80" s="2"/>
      <c r="F80" s="2"/>
      <c r="G80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6"/>
  <sheetViews>
    <sheetView tabSelected="1" zoomScalePageLayoutView="0" workbookViewId="0" topLeftCell="A1">
      <selection activeCell="A3" sqref="A3:I4"/>
    </sheetView>
  </sheetViews>
  <sheetFormatPr defaultColWidth="9.00390625" defaultRowHeight="12.75"/>
  <cols>
    <col min="1" max="1" width="12.875" style="0" customWidth="1"/>
    <col min="5" max="5" width="11.75390625" style="0" customWidth="1"/>
    <col min="8" max="8" width="11.625" style="0" customWidth="1"/>
    <col min="9" max="9" width="21.375" style="0" customWidth="1"/>
  </cols>
  <sheetData>
    <row r="2" ht="1.5" customHeight="1"/>
    <row r="3" spans="1:9" ht="22.5" customHeight="1">
      <c r="A3" s="189" t="s">
        <v>277</v>
      </c>
      <c r="B3" s="190"/>
      <c r="C3" s="190"/>
      <c r="D3" s="190"/>
      <c r="E3" s="190"/>
      <c r="F3" s="190"/>
      <c r="G3" s="190"/>
      <c r="H3" s="190"/>
      <c r="I3" s="190"/>
    </row>
    <row r="4" spans="1:9" ht="24.75" customHeight="1">
      <c r="A4" s="190"/>
      <c r="B4" s="190"/>
      <c r="C4" s="190"/>
      <c r="D4" s="190"/>
      <c r="E4" s="190"/>
      <c r="F4" s="190"/>
      <c r="G4" s="190"/>
      <c r="H4" s="190"/>
      <c r="I4" s="190"/>
    </row>
    <row r="7" spans="1:9" ht="24">
      <c r="A7" s="191" t="s">
        <v>69</v>
      </c>
      <c r="B7" s="194" t="s">
        <v>70</v>
      </c>
      <c r="C7" s="194"/>
      <c r="D7" s="194"/>
      <c r="E7" s="195" t="s">
        <v>71</v>
      </c>
      <c r="F7" s="195"/>
      <c r="G7" s="195"/>
      <c r="H7" s="28" t="s">
        <v>72</v>
      </c>
      <c r="I7" s="196" t="s">
        <v>284</v>
      </c>
    </row>
    <row r="8" spans="1:9" ht="12.75">
      <c r="A8" s="192"/>
      <c r="B8" s="194"/>
      <c r="C8" s="194"/>
      <c r="D8" s="194"/>
      <c r="E8" s="195" t="s">
        <v>73</v>
      </c>
      <c r="F8" s="195"/>
      <c r="G8" s="195"/>
      <c r="H8" s="29"/>
      <c r="I8" s="196"/>
    </row>
    <row r="9" spans="1:9" ht="24">
      <c r="A9" s="193"/>
      <c r="B9" s="194"/>
      <c r="C9" s="194"/>
      <c r="D9" s="194"/>
      <c r="E9" s="141" t="s">
        <v>283</v>
      </c>
      <c r="F9" s="141" t="s">
        <v>74</v>
      </c>
      <c r="G9" s="141" t="s">
        <v>75</v>
      </c>
      <c r="H9" s="141" t="s">
        <v>76</v>
      </c>
      <c r="I9" s="30"/>
    </row>
    <row r="10" spans="1:9" ht="12.75" customHeight="1">
      <c r="A10" s="143" t="s">
        <v>275</v>
      </c>
      <c r="B10" s="157" t="s">
        <v>41</v>
      </c>
      <c r="C10" s="158"/>
      <c r="D10" s="159"/>
      <c r="E10" s="149" t="s">
        <v>40</v>
      </c>
      <c r="F10" s="149" t="s">
        <v>147</v>
      </c>
      <c r="G10" s="78"/>
      <c r="H10" s="25" t="s">
        <v>77</v>
      </c>
      <c r="I10" s="25" t="s">
        <v>77</v>
      </c>
    </row>
    <row r="11" spans="1:9" ht="12.75" customHeight="1">
      <c r="A11" s="144"/>
      <c r="B11" s="200" t="s">
        <v>78</v>
      </c>
      <c r="C11" s="201"/>
      <c r="D11" s="202"/>
      <c r="E11" s="150"/>
      <c r="F11" s="150"/>
      <c r="G11" s="54"/>
      <c r="H11" s="27">
        <v>1</v>
      </c>
      <c r="I11" s="45">
        <v>1</v>
      </c>
    </row>
    <row r="12" spans="1:9" ht="12.75">
      <c r="A12" s="144"/>
      <c r="B12" s="200" t="s">
        <v>79</v>
      </c>
      <c r="C12" s="201"/>
      <c r="D12" s="202"/>
      <c r="E12" s="150"/>
      <c r="F12" s="150"/>
      <c r="G12" s="152" t="s">
        <v>265</v>
      </c>
      <c r="H12" s="25" t="s">
        <v>77</v>
      </c>
      <c r="I12" s="139">
        <f>I13</f>
        <v>1769530.75</v>
      </c>
    </row>
    <row r="13" spans="1:9" ht="12.75">
      <c r="A13" s="144"/>
      <c r="B13" s="200" t="s">
        <v>80</v>
      </c>
      <c r="C13" s="201"/>
      <c r="D13" s="202"/>
      <c r="E13" s="150"/>
      <c r="F13" s="150"/>
      <c r="G13" s="147"/>
      <c r="H13" s="25" t="s">
        <v>77</v>
      </c>
      <c r="I13" s="139">
        <f>I14+I15</f>
        <v>1769530.75</v>
      </c>
    </row>
    <row r="14" spans="1:9" ht="12.75">
      <c r="A14" s="144"/>
      <c r="B14" s="197" t="s">
        <v>81</v>
      </c>
      <c r="C14" s="198"/>
      <c r="D14" s="199"/>
      <c r="E14" s="150"/>
      <c r="F14" s="150"/>
      <c r="G14" s="79" t="s">
        <v>87</v>
      </c>
      <c r="H14" s="25" t="s">
        <v>77</v>
      </c>
      <c r="I14" s="139">
        <v>1360014.4</v>
      </c>
    </row>
    <row r="15" spans="1:9" ht="12.75">
      <c r="A15" s="144"/>
      <c r="B15" s="160" t="s">
        <v>148</v>
      </c>
      <c r="C15" s="161"/>
      <c r="D15" s="162"/>
      <c r="E15" s="151"/>
      <c r="F15" s="151"/>
      <c r="G15" s="54" t="s">
        <v>149</v>
      </c>
      <c r="H15" s="25" t="s">
        <v>77</v>
      </c>
      <c r="I15" s="139">
        <v>409516.35</v>
      </c>
    </row>
    <row r="16" spans="1:9" ht="23.25" customHeight="1">
      <c r="A16" s="144"/>
      <c r="B16" s="154" t="s">
        <v>264</v>
      </c>
      <c r="C16" s="155"/>
      <c r="D16" s="156"/>
      <c r="E16" s="146" t="s">
        <v>43</v>
      </c>
      <c r="F16" s="149" t="s">
        <v>258</v>
      </c>
      <c r="G16" s="81"/>
      <c r="H16" s="25" t="s">
        <v>77</v>
      </c>
      <c r="I16" s="25" t="s">
        <v>77</v>
      </c>
    </row>
    <row r="17" spans="1:9" ht="12.75">
      <c r="A17" s="144"/>
      <c r="B17" s="186" t="s">
        <v>78</v>
      </c>
      <c r="C17" s="187"/>
      <c r="D17" s="188"/>
      <c r="E17" s="147"/>
      <c r="F17" s="150"/>
      <c r="G17" s="77"/>
      <c r="H17" s="27">
        <v>1</v>
      </c>
      <c r="I17" s="27">
        <v>1</v>
      </c>
    </row>
    <row r="18" spans="1:9" ht="12.75">
      <c r="A18" s="144"/>
      <c r="B18" s="186" t="s">
        <v>79</v>
      </c>
      <c r="C18" s="187"/>
      <c r="D18" s="188"/>
      <c r="E18" s="147"/>
      <c r="F18" s="150"/>
      <c r="G18" s="153">
        <v>120</v>
      </c>
      <c r="H18" s="25" t="s">
        <v>77</v>
      </c>
      <c r="I18" s="139">
        <f>I19</f>
        <v>1075596.06</v>
      </c>
    </row>
    <row r="19" spans="1:9" ht="12.75">
      <c r="A19" s="144"/>
      <c r="B19" s="186" t="s">
        <v>80</v>
      </c>
      <c r="C19" s="187"/>
      <c r="D19" s="188"/>
      <c r="E19" s="147"/>
      <c r="F19" s="150"/>
      <c r="G19" s="153"/>
      <c r="H19" s="25" t="s">
        <v>77</v>
      </c>
      <c r="I19" s="139">
        <f>I20+I21</f>
        <v>1075596.06</v>
      </c>
    </row>
    <row r="20" spans="1:9" ht="12.75">
      <c r="A20" s="144"/>
      <c r="B20" s="186" t="s">
        <v>81</v>
      </c>
      <c r="C20" s="187"/>
      <c r="D20" s="188"/>
      <c r="E20" s="147"/>
      <c r="F20" s="150"/>
      <c r="G20" s="82">
        <v>121</v>
      </c>
      <c r="H20" s="25" t="s">
        <v>77</v>
      </c>
      <c r="I20" s="139">
        <v>829445.12</v>
      </c>
    </row>
    <row r="21" spans="1:9" ht="12.75">
      <c r="A21" s="145"/>
      <c r="B21" s="203" t="s">
        <v>148</v>
      </c>
      <c r="C21" s="204"/>
      <c r="D21" s="205"/>
      <c r="E21" s="148"/>
      <c r="F21" s="151"/>
      <c r="G21" s="54" t="s">
        <v>149</v>
      </c>
      <c r="H21" s="25" t="s">
        <v>77</v>
      </c>
      <c r="I21" s="139">
        <v>246150.94</v>
      </c>
    </row>
    <row r="22" spans="1:9" ht="12.75" customHeight="1">
      <c r="A22" s="143" t="s">
        <v>83</v>
      </c>
      <c r="B22" s="170" t="s">
        <v>84</v>
      </c>
      <c r="C22" s="170"/>
      <c r="D22" s="170"/>
      <c r="E22" s="146" t="s">
        <v>47</v>
      </c>
      <c r="F22" s="146" t="s">
        <v>150</v>
      </c>
      <c r="G22" s="78"/>
      <c r="H22" s="25" t="s">
        <v>77</v>
      </c>
      <c r="I22" s="47" t="s">
        <v>77</v>
      </c>
    </row>
    <row r="23" spans="1:9" ht="12.75">
      <c r="A23" s="166"/>
      <c r="B23" s="171" t="s">
        <v>78</v>
      </c>
      <c r="C23" s="171"/>
      <c r="D23" s="171"/>
      <c r="E23" s="147"/>
      <c r="F23" s="147"/>
      <c r="G23" s="53"/>
      <c r="H23" s="26">
        <v>0</v>
      </c>
      <c r="I23" s="45">
        <v>0</v>
      </c>
    </row>
    <row r="24" spans="1:9" ht="12.75">
      <c r="A24" s="166"/>
      <c r="B24" s="171" t="s">
        <v>79</v>
      </c>
      <c r="C24" s="171"/>
      <c r="D24" s="171"/>
      <c r="E24" s="147"/>
      <c r="F24" s="147"/>
      <c r="G24" s="163">
        <v>120</v>
      </c>
      <c r="H24" s="25" t="s">
        <v>77</v>
      </c>
      <c r="I24" s="46">
        <f>I25</f>
        <v>0</v>
      </c>
    </row>
    <row r="25" spans="1:9" ht="12.75">
      <c r="A25" s="166"/>
      <c r="B25" s="171" t="s">
        <v>80</v>
      </c>
      <c r="C25" s="171"/>
      <c r="D25" s="171"/>
      <c r="E25" s="147"/>
      <c r="F25" s="147"/>
      <c r="G25" s="164"/>
      <c r="H25" s="25" t="s">
        <v>77</v>
      </c>
      <c r="I25" s="46">
        <f>I26+I27</f>
        <v>0</v>
      </c>
    </row>
    <row r="26" spans="1:9" ht="12.75">
      <c r="A26" s="166"/>
      <c r="B26" s="170" t="s">
        <v>81</v>
      </c>
      <c r="C26" s="170"/>
      <c r="D26" s="170"/>
      <c r="E26" s="147"/>
      <c r="F26" s="147"/>
      <c r="G26" s="80">
        <v>121</v>
      </c>
      <c r="H26" s="25" t="s">
        <v>77</v>
      </c>
      <c r="I26" s="46">
        <v>0</v>
      </c>
    </row>
    <row r="27" spans="1:9" ht="12.75">
      <c r="A27" s="166"/>
      <c r="B27" s="160" t="s">
        <v>148</v>
      </c>
      <c r="C27" s="161"/>
      <c r="D27" s="162"/>
      <c r="E27" s="147"/>
      <c r="F27" s="147"/>
      <c r="G27" s="53">
        <v>129</v>
      </c>
      <c r="H27" s="25" t="s">
        <v>77</v>
      </c>
      <c r="I27" s="46">
        <v>0</v>
      </c>
    </row>
    <row r="28" spans="1:9" ht="12.75">
      <c r="A28" s="166"/>
      <c r="B28" s="170" t="s">
        <v>82</v>
      </c>
      <c r="C28" s="170"/>
      <c r="D28" s="170"/>
      <c r="E28" s="147"/>
      <c r="F28" s="147"/>
      <c r="G28" s="78"/>
      <c r="H28" s="25" t="s">
        <v>77</v>
      </c>
      <c r="I28" s="47" t="s">
        <v>77</v>
      </c>
    </row>
    <row r="29" spans="1:9" ht="12.75">
      <c r="A29" s="166"/>
      <c r="B29" s="170" t="s">
        <v>82</v>
      </c>
      <c r="C29" s="170"/>
      <c r="D29" s="170"/>
      <c r="E29" s="147"/>
      <c r="F29" s="147"/>
      <c r="G29" s="53"/>
      <c r="H29" s="20">
        <v>12</v>
      </c>
      <c r="I29" s="48">
        <v>10</v>
      </c>
    </row>
    <row r="30" spans="1:9" ht="12.75">
      <c r="A30" s="166"/>
      <c r="B30" s="171" t="s">
        <v>79</v>
      </c>
      <c r="C30" s="171"/>
      <c r="D30" s="171"/>
      <c r="E30" s="147"/>
      <c r="F30" s="147"/>
      <c r="G30" s="165">
        <v>120</v>
      </c>
      <c r="H30" s="25" t="s">
        <v>77</v>
      </c>
      <c r="I30" s="139">
        <f>I31</f>
        <v>14124714.71</v>
      </c>
    </row>
    <row r="31" spans="1:9" ht="12.75">
      <c r="A31" s="166"/>
      <c r="B31" s="171" t="s">
        <v>80</v>
      </c>
      <c r="C31" s="171"/>
      <c r="D31" s="171"/>
      <c r="E31" s="147"/>
      <c r="F31" s="147"/>
      <c r="G31" s="147"/>
      <c r="H31" s="25" t="s">
        <v>77</v>
      </c>
      <c r="I31" s="139">
        <f>I32+I33</f>
        <v>14124714.71</v>
      </c>
    </row>
    <row r="32" spans="1:9" ht="12.75">
      <c r="A32" s="166"/>
      <c r="B32" s="170" t="s">
        <v>81</v>
      </c>
      <c r="C32" s="170"/>
      <c r="D32" s="170"/>
      <c r="E32" s="147"/>
      <c r="F32" s="147"/>
      <c r="G32" s="80">
        <v>121</v>
      </c>
      <c r="H32" s="25" t="s">
        <v>77</v>
      </c>
      <c r="I32" s="139">
        <v>10872295.5</v>
      </c>
    </row>
    <row r="33" spans="1:9" ht="12.75">
      <c r="A33" s="166"/>
      <c r="B33" s="160" t="s">
        <v>148</v>
      </c>
      <c r="C33" s="161"/>
      <c r="D33" s="162"/>
      <c r="E33" s="148"/>
      <c r="F33" s="148"/>
      <c r="G33" s="53">
        <v>129</v>
      </c>
      <c r="H33" s="25" t="s">
        <v>77</v>
      </c>
      <c r="I33" s="139">
        <v>3252419.21</v>
      </c>
    </row>
    <row r="34" spans="1:9" ht="12.75">
      <c r="A34" s="166"/>
      <c r="B34" s="176" t="s">
        <v>273</v>
      </c>
      <c r="C34" s="177"/>
      <c r="D34" s="178"/>
      <c r="E34" s="149" t="s">
        <v>47</v>
      </c>
      <c r="F34" s="172" t="s">
        <v>151</v>
      </c>
      <c r="G34" s="78"/>
      <c r="H34" s="185">
        <v>2</v>
      </c>
      <c r="I34" s="175">
        <v>1</v>
      </c>
    </row>
    <row r="35" spans="1:9" ht="12.75">
      <c r="A35" s="166"/>
      <c r="B35" s="179"/>
      <c r="C35" s="180"/>
      <c r="D35" s="181"/>
      <c r="E35" s="150"/>
      <c r="F35" s="173"/>
      <c r="G35" s="54"/>
      <c r="H35" s="185"/>
      <c r="I35" s="175"/>
    </row>
    <row r="36" spans="1:9" ht="33.75" customHeight="1">
      <c r="A36" s="166"/>
      <c r="B36" s="182"/>
      <c r="C36" s="183"/>
      <c r="D36" s="184"/>
      <c r="E36" s="150"/>
      <c r="F36" s="173"/>
      <c r="G36" s="54"/>
      <c r="H36" s="185"/>
      <c r="I36" s="175"/>
    </row>
    <row r="37" spans="1:9" ht="12.75">
      <c r="A37" s="166"/>
      <c r="B37" s="171" t="s">
        <v>79</v>
      </c>
      <c r="C37" s="171"/>
      <c r="D37" s="171"/>
      <c r="E37" s="150"/>
      <c r="F37" s="173"/>
      <c r="G37" s="168" t="s">
        <v>265</v>
      </c>
      <c r="H37" s="25" t="s">
        <v>77</v>
      </c>
      <c r="I37" s="139">
        <f>I38</f>
        <v>2271724</v>
      </c>
    </row>
    <row r="38" spans="1:9" ht="12.75">
      <c r="A38" s="166"/>
      <c r="B38" s="171" t="s">
        <v>80</v>
      </c>
      <c r="C38" s="171"/>
      <c r="D38" s="171"/>
      <c r="E38" s="150"/>
      <c r="F38" s="173"/>
      <c r="G38" s="169"/>
      <c r="H38" s="25" t="s">
        <v>77</v>
      </c>
      <c r="I38" s="139">
        <f>I39+I40</f>
        <v>2271724</v>
      </c>
    </row>
    <row r="39" spans="1:9" ht="12.75">
      <c r="A39" s="166"/>
      <c r="B39" s="170" t="s">
        <v>81</v>
      </c>
      <c r="C39" s="170"/>
      <c r="D39" s="170"/>
      <c r="E39" s="150"/>
      <c r="F39" s="173"/>
      <c r="G39" s="83" t="s">
        <v>87</v>
      </c>
      <c r="H39" s="25" t="s">
        <v>77</v>
      </c>
      <c r="I39" s="139">
        <v>1746651.3</v>
      </c>
    </row>
    <row r="40" spans="1:9" ht="12.75">
      <c r="A40" s="167"/>
      <c r="B40" s="160" t="s">
        <v>148</v>
      </c>
      <c r="C40" s="161"/>
      <c r="D40" s="162"/>
      <c r="E40" s="151"/>
      <c r="F40" s="174"/>
      <c r="G40" s="54" t="s">
        <v>149</v>
      </c>
      <c r="H40" s="25" t="s">
        <v>77</v>
      </c>
      <c r="I40" s="139">
        <v>525072.7</v>
      </c>
    </row>
    <row r="41" spans="1:9" ht="12.75" customHeight="1">
      <c r="A41" s="143" t="s">
        <v>274</v>
      </c>
      <c r="B41" s="171" t="s">
        <v>78</v>
      </c>
      <c r="C41" s="171"/>
      <c r="D41" s="171"/>
      <c r="E41" s="149" t="s">
        <v>195</v>
      </c>
      <c r="F41" s="149" t="s">
        <v>152</v>
      </c>
      <c r="G41" s="78"/>
      <c r="H41" s="26">
        <v>6</v>
      </c>
      <c r="I41" s="48">
        <v>6</v>
      </c>
    </row>
    <row r="42" spans="1:9" ht="12.75">
      <c r="A42" s="166"/>
      <c r="B42" s="171" t="s">
        <v>79</v>
      </c>
      <c r="C42" s="171"/>
      <c r="D42" s="171"/>
      <c r="E42" s="150"/>
      <c r="F42" s="150"/>
      <c r="G42" s="153">
        <v>110</v>
      </c>
      <c r="H42" s="25" t="s">
        <v>77</v>
      </c>
      <c r="I42" s="139">
        <f>I43</f>
        <v>7895869.04</v>
      </c>
    </row>
    <row r="43" spans="1:9" ht="12.75">
      <c r="A43" s="166"/>
      <c r="B43" s="171" t="s">
        <v>80</v>
      </c>
      <c r="C43" s="171"/>
      <c r="D43" s="171"/>
      <c r="E43" s="150"/>
      <c r="F43" s="150"/>
      <c r="G43" s="153"/>
      <c r="H43" s="25" t="s">
        <v>77</v>
      </c>
      <c r="I43" s="139">
        <f>I44+I45</f>
        <v>7895869.04</v>
      </c>
    </row>
    <row r="44" spans="1:9" ht="12.75">
      <c r="A44" s="166"/>
      <c r="B44" s="170" t="s">
        <v>81</v>
      </c>
      <c r="C44" s="170"/>
      <c r="D44" s="170"/>
      <c r="E44" s="150"/>
      <c r="F44" s="150"/>
      <c r="G44" s="84">
        <v>111</v>
      </c>
      <c r="H44" s="25" t="s">
        <v>77</v>
      </c>
      <c r="I44" s="139">
        <v>6072260.8</v>
      </c>
    </row>
    <row r="45" spans="1:9" ht="12.75">
      <c r="A45" s="167"/>
      <c r="B45" s="160" t="s">
        <v>148</v>
      </c>
      <c r="C45" s="161"/>
      <c r="D45" s="162"/>
      <c r="E45" s="151"/>
      <c r="F45" s="151"/>
      <c r="G45" s="60">
        <v>119</v>
      </c>
      <c r="H45" s="59" t="s">
        <v>77</v>
      </c>
      <c r="I45" s="140">
        <v>1823608.24</v>
      </c>
    </row>
    <row r="46" spans="1:9" ht="12.75">
      <c r="A46" s="52"/>
      <c r="B46" s="55"/>
      <c r="C46" s="55"/>
      <c r="D46" s="55"/>
      <c r="E46" s="56"/>
      <c r="F46" s="56"/>
      <c r="G46" s="56"/>
      <c r="H46" s="57"/>
      <c r="I46" s="58"/>
    </row>
  </sheetData>
  <sheetProtection/>
  <mergeCells count="61">
    <mergeCell ref="B14:D14"/>
    <mergeCell ref="B11:D11"/>
    <mergeCell ref="B12:D12"/>
    <mergeCell ref="B13:D13"/>
    <mergeCell ref="B20:D20"/>
    <mergeCell ref="B21:D21"/>
    <mergeCell ref="A3:I4"/>
    <mergeCell ref="A7:A9"/>
    <mergeCell ref="B7:D9"/>
    <mergeCell ref="E7:G7"/>
    <mergeCell ref="I7:I8"/>
    <mergeCell ref="E8:G8"/>
    <mergeCell ref="I34:I36"/>
    <mergeCell ref="B34:D36"/>
    <mergeCell ref="H34:H36"/>
    <mergeCell ref="B25:D25"/>
    <mergeCell ref="B33:D33"/>
    <mergeCell ref="B17:D17"/>
    <mergeCell ref="B18:D18"/>
    <mergeCell ref="B19:D19"/>
    <mergeCell ref="B22:D22"/>
    <mergeCell ref="B23:D23"/>
    <mergeCell ref="B41:D41"/>
    <mergeCell ref="B42:D42"/>
    <mergeCell ref="B43:D43"/>
    <mergeCell ref="B44:D44"/>
    <mergeCell ref="F22:F33"/>
    <mergeCell ref="F34:F40"/>
    <mergeCell ref="B31:D31"/>
    <mergeCell ref="B40:D40"/>
    <mergeCell ref="B39:D39"/>
    <mergeCell ref="B38:D38"/>
    <mergeCell ref="B32:D32"/>
    <mergeCell ref="B28:D28"/>
    <mergeCell ref="B29:D29"/>
    <mergeCell ref="A22:A40"/>
    <mergeCell ref="B27:D27"/>
    <mergeCell ref="B30:D30"/>
    <mergeCell ref="B26:D26"/>
    <mergeCell ref="B24:D24"/>
    <mergeCell ref="B37:D37"/>
    <mergeCell ref="G24:G25"/>
    <mergeCell ref="G30:G31"/>
    <mergeCell ref="A41:A45"/>
    <mergeCell ref="B45:D45"/>
    <mergeCell ref="E41:E45"/>
    <mergeCell ref="E34:E40"/>
    <mergeCell ref="F41:F45"/>
    <mergeCell ref="G37:G38"/>
    <mergeCell ref="G42:G43"/>
    <mergeCell ref="E22:E33"/>
    <mergeCell ref="A10:A21"/>
    <mergeCell ref="E16:E21"/>
    <mergeCell ref="F16:F21"/>
    <mergeCell ref="G12:G13"/>
    <mergeCell ref="G18:G19"/>
    <mergeCell ref="B16:D16"/>
    <mergeCell ref="F10:F15"/>
    <mergeCell ref="B10:D10"/>
    <mergeCell ref="E10:E15"/>
    <mergeCell ref="B15:D15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89">
      <selection activeCell="F117" sqref="F117"/>
    </sheetView>
  </sheetViews>
  <sheetFormatPr defaultColWidth="9.00390625" defaultRowHeight="12.75"/>
  <cols>
    <col min="1" max="1" width="85.375" style="124" customWidth="1"/>
    <col min="2" max="2" width="9.125" style="119" customWidth="1"/>
    <col min="3" max="3" width="9.625" style="119" bestFit="1" customWidth="1"/>
    <col min="4" max="4" width="8.875" style="119" customWidth="1"/>
    <col min="5" max="5" width="10.875" style="119" customWidth="1"/>
    <col min="6" max="6" width="10.00390625" style="120" customWidth="1"/>
    <col min="7" max="7" width="9.25390625" style="119" bestFit="1" customWidth="1"/>
    <col min="8" max="16384" width="9.125" style="124" customWidth="1"/>
  </cols>
  <sheetData>
    <row r="1" spans="1:7" s="123" customFormat="1" ht="15.75">
      <c r="A1" s="206" t="s">
        <v>278</v>
      </c>
      <c r="B1" s="206"/>
      <c r="C1" s="206"/>
      <c r="D1" s="206"/>
      <c r="E1" s="206"/>
      <c r="F1" s="206"/>
      <c r="G1" s="206"/>
    </row>
    <row r="2" spans="1:7" ht="15.75">
      <c r="A2" s="206" t="s">
        <v>144</v>
      </c>
      <c r="B2" s="206"/>
      <c r="C2" s="206"/>
      <c r="D2" s="206"/>
      <c r="E2" s="206"/>
      <c r="F2" s="206"/>
      <c r="G2" s="206"/>
    </row>
    <row r="3" spans="1:5" ht="12.75">
      <c r="A3" s="125"/>
      <c r="B3" s="102"/>
      <c r="C3" s="102"/>
      <c r="D3" s="102"/>
      <c r="E3" s="102"/>
    </row>
    <row r="4" spans="1:7" ht="42">
      <c r="A4" s="32" t="s">
        <v>33</v>
      </c>
      <c r="B4" s="32" t="s">
        <v>34</v>
      </c>
      <c r="C4" s="32" t="s">
        <v>35</v>
      </c>
      <c r="D4" s="32" t="s">
        <v>36</v>
      </c>
      <c r="E4" s="32" t="s">
        <v>123</v>
      </c>
      <c r="F4" s="32" t="s">
        <v>125</v>
      </c>
      <c r="G4" s="32" t="s">
        <v>24</v>
      </c>
    </row>
    <row r="5" spans="1:7" s="123" customFormat="1" ht="21">
      <c r="A5" s="126" t="s">
        <v>95</v>
      </c>
      <c r="B5" s="86"/>
      <c r="C5" s="86"/>
      <c r="D5" s="86"/>
      <c r="E5" s="138">
        <f>E6+E22+E26+E33+E51+E70+E82+E94+E98</f>
        <v>83104.79999999999</v>
      </c>
      <c r="F5" s="138">
        <f>F6+F22+F26+F33+F51+F70+F82+F94+F98</f>
        <v>79609.26999999999</v>
      </c>
      <c r="G5" s="103">
        <f>F5/E5*100</f>
        <v>95.79382899664039</v>
      </c>
    </row>
    <row r="6" spans="1:7" ht="12.75">
      <c r="A6" s="114" t="s">
        <v>37</v>
      </c>
      <c r="B6" s="104" t="s">
        <v>38</v>
      </c>
      <c r="C6" s="105"/>
      <c r="D6" s="105"/>
      <c r="E6" s="138">
        <f>E7+E16+E19</f>
        <v>20746.799999999996</v>
      </c>
      <c r="F6" s="138">
        <f>F7+F16+F19</f>
        <v>18825.72</v>
      </c>
      <c r="G6" s="103">
        <f aca="true" t="shared" si="0" ref="G6:G69">F6/E6*100</f>
        <v>90.74035513910582</v>
      </c>
    </row>
    <row r="7" spans="1:7" ht="22.5">
      <c r="A7" s="127" t="s">
        <v>46</v>
      </c>
      <c r="B7" s="104" t="s">
        <v>47</v>
      </c>
      <c r="C7" s="106"/>
      <c r="D7" s="106"/>
      <c r="E7" s="138">
        <f>E8+E13</f>
        <v>20637.999999999996</v>
      </c>
      <c r="F7" s="138">
        <f>F8+F13</f>
        <v>18825.72</v>
      </c>
      <c r="G7" s="103">
        <f t="shared" si="0"/>
        <v>91.21872274445201</v>
      </c>
    </row>
    <row r="8" spans="1:7" s="128" customFormat="1" ht="22.5">
      <c r="A8" s="85" t="s">
        <v>96</v>
      </c>
      <c r="B8" s="106" t="s">
        <v>47</v>
      </c>
      <c r="C8" s="106" t="s">
        <v>150</v>
      </c>
      <c r="D8" s="105"/>
      <c r="E8" s="97">
        <f>E9+E10+E12+E11</f>
        <v>18139.499999999996</v>
      </c>
      <c r="F8" s="97">
        <f>F9+F10+F12+F11</f>
        <v>16396.23</v>
      </c>
      <c r="G8" s="107">
        <f t="shared" si="0"/>
        <v>90.38964690316715</v>
      </c>
    </row>
    <row r="9" spans="1:7" s="128" customFormat="1" ht="22.5">
      <c r="A9" s="61" t="s">
        <v>88</v>
      </c>
      <c r="B9" s="106" t="s">
        <v>47</v>
      </c>
      <c r="C9" s="106" t="s">
        <v>150</v>
      </c>
      <c r="D9" s="108">
        <v>100</v>
      </c>
      <c r="E9" s="97">
        <v>15773.1</v>
      </c>
      <c r="F9" s="97">
        <v>14124.72</v>
      </c>
      <c r="G9" s="107">
        <f t="shared" si="0"/>
        <v>89.5494227513932</v>
      </c>
    </row>
    <row r="10" spans="1:7" ht="12.75">
      <c r="A10" s="85" t="s">
        <v>217</v>
      </c>
      <c r="B10" s="106" t="s">
        <v>47</v>
      </c>
      <c r="C10" s="106" t="s">
        <v>150</v>
      </c>
      <c r="D10" s="108">
        <v>200</v>
      </c>
      <c r="E10" s="97">
        <v>2349</v>
      </c>
      <c r="F10" s="97">
        <v>2256.18</v>
      </c>
      <c r="G10" s="107">
        <f t="shared" si="0"/>
        <v>96.04853128991058</v>
      </c>
    </row>
    <row r="11" spans="1:7" ht="12.75">
      <c r="A11" s="85" t="s">
        <v>111</v>
      </c>
      <c r="B11" s="106" t="s">
        <v>47</v>
      </c>
      <c r="C11" s="106" t="s">
        <v>150</v>
      </c>
      <c r="D11" s="108">
        <v>300</v>
      </c>
      <c r="E11" s="97">
        <v>11.8</v>
      </c>
      <c r="F11" s="97">
        <v>11.79</v>
      </c>
      <c r="G11" s="107">
        <f t="shared" si="0"/>
        <v>99.91525423728812</v>
      </c>
    </row>
    <row r="12" spans="1:7" ht="12.75">
      <c r="A12" s="129" t="s">
        <v>89</v>
      </c>
      <c r="B12" s="106" t="s">
        <v>47</v>
      </c>
      <c r="C12" s="106" t="s">
        <v>150</v>
      </c>
      <c r="D12" s="108">
        <v>800</v>
      </c>
      <c r="E12" s="97">
        <f>3.6+2</f>
        <v>5.6</v>
      </c>
      <c r="F12" s="97">
        <v>3.54</v>
      </c>
      <c r="G12" s="107">
        <f t="shared" si="0"/>
        <v>63.21428571428572</v>
      </c>
    </row>
    <row r="13" spans="1:7" ht="22.5">
      <c r="A13" s="61" t="s">
        <v>113</v>
      </c>
      <c r="B13" s="106" t="s">
        <v>47</v>
      </c>
      <c r="C13" s="106" t="s">
        <v>151</v>
      </c>
      <c r="D13" s="108"/>
      <c r="E13" s="97">
        <f>E14+E15</f>
        <v>2498.5</v>
      </c>
      <c r="F13" s="97">
        <f>F14+F15</f>
        <v>2429.49</v>
      </c>
      <c r="G13" s="107">
        <f t="shared" si="0"/>
        <v>97.2379427656594</v>
      </c>
    </row>
    <row r="14" spans="1:7" ht="22.5">
      <c r="A14" s="130" t="s">
        <v>88</v>
      </c>
      <c r="B14" s="106" t="s">
        <v>47</v>
      </c>
      <c r="C14" s="106" t="s">
        <v>151</v>
      </c>
      <c r="D14" s="108">
        <v>100</v>
      </c>
      <c r="E14" s="97">
        <v>2339.5</v>
      </c>
      <c r="F14" s="97">
        <v>2271.72</v>
      </c>
      <c r="G14" s="107">
        <f t="shared" si="0"/>
        <v>97.10279974353494</v>
      </c>
    </row>
    <row r="15" spans="1:7" ht="12.75">
      <c r="A15" s="85" t="s">
        <v>217</v>
      </c>
      <c r="B15" s="106" t="s">
        <v>47</v>
      </c>
      <c r="C15" s="106" t="s">
        <v>151</v>
      </c>
      <c r="D15" s="108">
        <v>200</v>
      </c>
      <c r="E15" s="97">
        <v>159</v>
      </c>
      <c r="F15" s="97">
        <v>157.77</v>
      </c>
      <c r="G15" s="107">
        <f t="shared" si="0"/>
        <v>99.22641509433963</v>
      </c>
    </row>
    <row r="16" spans="1:7" s="123" customFormat="1" ht="12.75">
      <c r="A16" s="114" t="s">
        <v>48</v>
      </c>
      <c r="B16" s="104" t="s">
        <v>49</v>
      </c>
      <c r="C16" s="104"/>
      <c r="D16" s="104"/>
      <c r="E16" s="138">
        <f>E17</f>
        <v>100</v>
      </c>
      <c r="F16" s="138">
        <f>F17</f>
        <v>0</v>
      </c>
      <c r="G16" s="103">
        <f t="shared" si="0"/>
        <v>0</v>
      </c>
    </row>
    <row r="17" spans="1:7" ht="12.75">
      <c r="A17" s="61" t="s">
        <v>98</v>
      </c>
      <c r="B17" s="106" t="s">
        <v>49</v>
      </c>
      <c r="C17" s="106" t="s">
        <v>287</v>
      </c>
      <c r="D17" s="106"/>
      <c r="E17" s="97">
        <f>E18</f>
        <v>100</v>
      </c>
      <c r="F17" s="97">
        <f>F18</f>
        <v>0</v>
      </c>
      <c r="G17" s="107">
        <f t="shared" si="0"/>
        <v>0</v>
      </c>
    </row>
    <row r="18" spans="1:7" ht="12.75">
      <c r="A18" s="61" t="s">
        <v>89</v>
      </c>
      <c r="B18" s="106" t="s">
        <v>49</v>
      </c>
      <c r="C18" s="106" t="s">
        <v>287</v>
      </c>
      <c r="D18" s="106" t="s">
        <v>92</v>
      </c>
      <c r="E18" s="97">
        <v>100</v>
      </c>
      <c r="F18" s="97">
        <v>0</v>
      </c>
      <c r="G18" s="107">
        <f t="shared" si="0"/>
        <v>0</v>
      </c>
    </row>
    <row r="19" spans="1:7" s="123" customFormat="1" ht="12.75">
      <c r="A19" s="131" t="s">
        <v>50</v>
      </c>
      <c r="B19" s="104" t="s">
        <v>51</v>
      </c>
      <c r="C19" s="104"/>
      <c r="D19" s="104"/>
      <c r="E19" s="138">
        <f>E20</f>
        <v>8.8</v>
      </c>
      <c r="F19" s="138">
        <f>F20</f>
        <v>0</v>
      </c>
      <c r="G19" s="103">
        <f t="shared" si="0"/>
        <v>0</v>
      </c>
    </row>
    <row r="20" spans="1:7" ht="22.5">
      <c r="A20" s="61" t="s">
        <v>97</v>
      </c>
      <c r="B20" s="106" t="s">
        <v>51</v>
      </c>
      <c r="C20" s="106" t="s">
        <v>153</v>
      </c>
      <c r="D20" s="108"/>
      <c r="E20" s="97">
        <v>8.8</v>
      </c>
      <c r="F20" s="97">
        <f>F21</f>
        <v>0</v>
      </c>
      <c r="G20" s="107">
        <f t="shared" si="0"/>
        <v>0</v>
      </c>
    </row>
    <row r="21" spans="1:7" ht="12.75">
      <c r="A21" s="85" t="s">
        <v>217</v>
      </c>
      <c r="B21" s="106" t="s">
        <v>51</v>
      </c>
      <c r="C21" s="106" t="s">
        <v>153</v>
      </c>
      <c r="D21" s="108">
        <v>200</v>
      </c>
      <c r="E21" s="97">
        <v>8.8</v>
      </c>
      <c r="F21" s="97">
        <v>0</v>
      </c>
      <c r="G21" s="107">
        <f t="shared" si="0"/>
        <v>0</v>
      </c>
    </row>
    <row r="22" spans="1:7" s="123" customFormat="1" ht="12.75">
      <c r="A22" s="114" t="s">
        <v>154</v>
      </c>
      <c r="B22" s="104" t="s">
        <v>155</v>
      </c>
      <c r="C22" s="104"/>
      <c r="D22" s="104"/>
      <c r="E22" s="138">
        <f aca="true" t="shared" si="1" ref="E22:F24">E23</f>
        <v>30</v>
      </c>
      <c r="F22" s="138">
        <f t="shared" si="1"/>
        <v>30</v>
      </c>
      <c r="G22" s="103">
        <f t="shared" si="0"/>
        <v>100</v>
      </c>
    </row>
    <row r="23" spans="1:7" s="123" customFormat="1" ht="21">
      <c r="A23" s="114" t="s">
        <v>242</v>
      </c>
      <c r="B23" s="104" t="s">
        <v>241</v>
      </c>
      <c r="C23" s="104"/>
      <c r="D23" s="104"/>
      <c r="E23" s="138">
        <f t="shared" si="1"/>
        <v>30</v>
      </c>
      <c r="F23" s="138">
        <f t="shared" si="1"/>
        <v>30</v>
      </c>
      <c r="G23" s="103">
        <f t="shared" si="0"/>
        <v>100</v>
      </c>
    </row>
    <row r="24" spans="1:7" ht="33.75">
      <c r="A24" s="61" t="s">
        <v>156</v>
      </c>
      <c r="B24" s="106" t="s">
        <v>241</v>
      </c>
      <c r="C24" s="106" t="s">
        <v>157</v>
      </c>
      <c r="D24" s="106"/>
      <c r="E24" s="97">
        <f t="shared" si="1"/>
        <v>30</v>
      </c>
      <c r="F24" s="97">
        <f t="shared" si="1"/>
        <v>30</v>
      </c>
      <c r="G24" s="107">
        <f t="shared" si="0"/>
        <v>100</v>
      </c>
    </row>
    <row r="25" spans="1:7" ht="12.75">
      <c r="A25" s="85" t="s">
        <v>217</v>
      </c>
      <c r="B25" s="106" t="s">
        <v>241</v>
      </c>
      <c r="C25" s="106" t="s">
        <v>157</v>
      </c>
      <c r="D25" s="106" t="s">
        <v>44</v>
      </c>
      <c r="E25" s="97">
        <v>30</v>
      </c>
      <c r="F25" s="97">
        <v>30</v>
      </c>
      <c r="G25" s="107">
        <f t="shared" si="0"/>
        <v>100</v>
      </c>
    </row>
    <row r="26" spans="1:7" s="123" customFormat="1" ht="12.75">
      <c r="A26" s="114" t="s">
        <v>101</v>
      </c>
      <c r="B26" s="104" t="s">
        <v>52</v>
      </c>
      <c r="C26" s="104"/>
      <c r="D26" s="104"/>
      <c r="E26" s="138">
        <f>E27+E30</f>
        <v>245.1</v>
      </c>
      <c r="F26" s="138">
        <f>F27+F31</f>
        <v>245.02</v>
      </c>
      <c r="G26" s="103">
        <f t="shared" si="0"/>
        <v>99.96736026111792</v>
      </c>
    </row>
    <row r="27" spans="1:7" s="123" customFormat="1" ht="12.75">
      <c r="A27" s="132" t="s">
        <v>53</v>
      </c>
      <c r="B27" s="104" t="s">
        <v>54</v>
      </c>
      <c r="C27" s="104"/>
      <c r="D27" s="104"/>
      <c r="E27" s="138">
        <f>E28</f>
        <v>243.6</v>
      </c>
      <c r="F27" s="138">
        <f>F28</f>
        <v>243.52</v>
      </c>
      <c r="G27" s="103">
        <f t="shared" si="0"/>
        <v>99.96715927750411</v>
      </c>
    </row>
    <row r="28" spans="1:7" s="128" customFormat="1" ht="56.25">
      <c r="A28" s="61" t="s">
        <v>165</v>
      </c>
      <c r="B28" s="106" t="s">
        <v>54</v>
      </c>
      <c r="C28" s="106" t="s">
        <v>166</v>
      </c>
      <c r="D28" s="106"/>
      <c r="E28" s="97">
        <f>E29</f>
        <v>243.6</v>
      </c>
      <c r="F28" s="97">
        <f>F29</f>
        <v>243.52</v>
      </c>
      <c r="G28" s="107">
        <f t="shared" si="0"/>
        <v>99.96715927750411</v>
      </c>
    </row>
    <row r="29" spans="1:7" ht="12.75">
      <c r="A29" s="85" t="s">
        <v>217</v>
      </c>
      <c r="B29" s="106" t="s">
        <v>54</v>
      </c>
      <c r="C29" s="106" t="s">
        <v>166</v>
      </c>
      <c r="D29" s="105">
        <v>200</v>
      </c>
      <c r="E29" s="97">
        <v>243.6</v>
      </c>
      <c r="F29" s="97">
        <v>243.52</v>
      </c>
      <c r="G29" s="107">
        <f t="shared" si="0"/>
        <v>99.96715927750411</v>
      </c>
    </row>
    <row r="30" spans="1:7" ht="12.75">
      <c r="A30" s="85" t="s">
        <v>302</v>
      </c>
      <c r="B30" s="104" t="s">
        <v>301</v>
      </c>
      <c r="C30" s="106"/>
      <c r="D30" s="105"/>
      <c r="E30" s="97">
        <f>E31</f>
        <v>1.5</v>
      </c>
      <c r="F30" s="97">
        <f>F31</f>
        <v>1.5</v>
      </c>
      <c r="G30" s="97">
        <f>G31</f>
        <v>100</v>
      </c>
    </row>
    <row r="31" spans="1:7" ht="22.5">
      <c r="A31" s="85" t="s">
        <v>248</v>
      </c>
      <c r="B31" s="106" t="s">
        <v>301</v>
      </c>
      <c r="C31" s="106" t="s">
        <v>247</v>
      </c>
      <c r="D31" s="105"/>
      <c r="E31" s="97">
        <f>E32</f>
        <v>1.5</v>
      </c>
      <c r="F31" s="97">
        <f>F32</f>
        <v>1.5</v>
      </c>
      <c r="G31" s="97">
        <f t="shared" si="0"/>
        <v>100</v>
      </c>
    </row>
    <row r="32" spans="1:7" ht="12.75">
      <c r="A32" s="85" t="s">
        <v>217</v>
      </c>
      <c r="B32" s="106" t="s">
        <v>301</v>
      </c>
      <c r="C32" s="106" t="s">
        <v>247</v>
      </c>
      <c r="D32" s="105">
        <v>200</v>
      </c>
      <c r="E32" s="97">
        <v>1.5</v>
      </c>
      <c r="F32" s="97">
        <v>1.5</v>
      </c>
      <c r="G32" s="97">
        <f>F32/E32*100</f>
        <v>100</v>
      </c>
    </row>
    <row r="33" spans="1:7" ht="12.75">
      <c r="A33" s="114" t="s">
        <v>55</v>
      </c>
      <c r="B33" s="104" t="s">
        <v>56</v>
      </c>
      <c r="C33" s="105"/>
      <c r="D33" s="105"/>
      <c r="E33" s="138">
        <f>E34</f>
        <v>25730.5</v>
      </c>
      <c r="F33" s="138">
        <f>F34</f>
        <v>25725.219999999998</v>
      </c>
      <c r="G33" s="103">
        <f t="shared" si="0"/>
        <v>99.97947960591515</v>
      </c>
    </row>
    <row r="34" spans="1:7" ht="12.75">
      <c r="A34" s="114" t="s">
        <v>102</v>
      </c>
      <c r="B34" s="104" t="s">
        <v>57</v>
      </c>
      <c r="C34" s="104"/>
      <c r="D34" s="105"/>
      <c r="E34" s="138">
        <f>E35+E37+E39+E41+E43+E45+E47+E49</f>
        <v>25730.5</v>
      </c>
      <c r="F34" s="138">
        <f>F35+F37+F39+F41+F43+F45+F47+F49</f>
        <v>25725.219999999998</v>
      </c>
      <c r="G34" s="103">
        <f t="shared" si="0"/>
        <v>99.97947960591515</v>
      </c>
    </row>
    <row r="35" spans="1:7" s="128" customFormat="1" ht="12.75">
      <c r="A35" s="61" t="s">
        <v>196</v>
      </c>
      <c r="B35" s="106" t="s">
        <v>57</v>
      </c>
      <c r="C35" s="105">
        <v>9920000042</v>
      </c>
      <c r="D35" s="105"/>
      <c r="E35" s="97">
        <f>E36</f>
        <v>467.4</v>
      </c>
      <c r="F35" s="97">
        <f>F36</f>
        <v>467.35</v>
      </c>
      <c r="G35" s="107">
        <f t="shared" si="0"/>
        <v>99.98930252460421</v>
      </c>
    </row>
    <row r="36" spans="1:7" s="128" customFormat="1" ht="12.75">
      <c r="A36" s="85" t="s">
        <v>217</v>
      </c>
      <c r="B36" s="106" t="s">
        <v>57</v>
      </c>
      <c r="C36" s="105">
        <v>9920000042</v>
      </c>
      <c r="D36" s="105">
        <v>200</v>
      </c>
      <c r="E36" s="97">
        <v>467.4</v>
      </c>
      <c r="F36" s="97">
        <v>467.35</v>
      </c>
      <c r="G36" s="107">
        <f t="shared" si="0"/>
        <v>99.98930252460421</v>
      </c>
    </row>
    <row r="37" spans="1:7" ht="45">
      <c r="A37" s="109" t="s">
        <v>300</v>
      </c>
      <c r="B37" s="106" t="s">
        <v>57</v>
      </c>
      <c r="C37" s="106" t="s">
        <v>197</v>
      </c>
      <c r="D37" s="105"/>
      <c r="E37" s="97">
        <f aca="true" t="shared" si="2" ref="E37:F39">E38</f>
        <v>3294.4</v>
      </c>
      <c r="F37" s="97">
        <f t="shared" si="2"/>
        <v>3293.99</v>
      </c>
      <c r="G37" s="107">
        <f t="shared" si="0"/>
        <v>99.98755463817386</v>
      </c>
    </row>
    <row r="38" spans="1:7" ht="12.75">
      <c r="A38" s="85" t="s">
        <v>217</v>
      </c>
      <c r="B38" s="106" t="s">
        <v>57</v>
      </c>
      <c r="C38" s="106" t="s">
        <v>197</v>
      </c>
      <c r="D38" s="106" t="s">
        <v>44</v>
      </c>
      <c r="E38" s="97">
        <v>3294.4</v>
      </c>
      <c r="F38" s="97">
        <v>3293.99</v>
      </c>
      <c r="G38" s="107">
        <f t="shared" si="0"/>
        <v>99.98755463817386</v>
      </c>
    </row>
    <row r="39" spans="1:7" ht="22.5">
      <c r="A39" s="110" t="s">
        <v>198</v>
      </c>
      <c r="B39" s="106" t="s">
        <v>57</v>
      </c>
      <c r="C39" s="106" t="s">
        <v>199</v>
      </c>
      <c r="D39" s="106"/>
      <c r="E39" s="97">
        <f t="shared" si="2"/>
        <v>242.8</v>
      </c>
      <c r="F39" s="97">
        <f t="shared" si="2"/>
        <v>242.75</v>
      </c>
      <c r="G39" s="107">
        <f t="shared" si="0"/>
        <v>99.97940691927512</v>
      </c>
    </row>
    <row r="40" spans="1:7" ht="12.75">
      <c r="A40" s="85" t="s">
        <v>217</v>
      </c>
      <c r="B40" s="106" t="s">
        <v>57</v>
      </c>
      <c r="C40" s="106" t="s">
        <v>199</v>
      </c>
      <c r="D40" s="106" t="s">
        <v>44</v>
      </c>
      <c r="E40" s="97">
        <v>242.8</v>
      </c>
      <c r="F40" s="97">
        <v>242.75</v>
      </c>
      <c r="G40" s="107">
        <f t="shared" si="0"/>
        <v>99.97940691927512</v>
      </c>
    </row>
    <row r="41" spans="1:7" ht="56.25">
      <c r="A41" s="85" t="s">
        <v>200</v>
      </c>
      <c r="B41" s="106" t="s">
        <v>57</v>
      </c>
      <c r="C41" s="111" t="s">
        <v>288</v>
      </c>
      <c r="D41" s="106"/>
      <c r="E41" s="97">
        <f>E42</f>
        <v>1311.4</v>
      </c>
      <c r="F41" s="97">
        <f>F42</f>
        <v>1310.72</v>
      </c>
      <c r="G41" s="107">
        <f t="shared" si="0"/>
        <v>99.94814701845355</v>
      </c>
    </row>
    <row r="42" spans="1:7" ht="12.75">
      <c r="A42" s="85" t="s">
        <v>217</v>
      </c>
      <c r="B42" s="106" t="s">
        <v>57</v>
      </c>
      <c r="C42" s="111" t="s">
        <v>288</v>
      </c>
      <c r="D42" s="106" t="s">
        <v>44</v>
      </c>
      <c r="E42" s="97">
        <v>1311.4</v>
      </c>
      <c r="F42" s="97">
        <v>1310.72</v>
      </c>
      <c r="G42" s="107">
        <f t="shared" si="0"/>
        <v>99.94814701845355</v>
      </c>
    </row>
    <row r="43" spans="1:7" ht="33.75">
      <c r="A43" s="61" t="s">
        <v>201</v>
      </c>
      <c r="B43" s="106" t="s">
        <v>57</v>
      </c>
      <c r="C43" s="111" t="s">
        <v>289</v>
      </c>
      <c r="D43" s="106"/>
      <c r="E43" s="97">
        <f>E44</f>
        <v>283.6</v>
      </c>
      <c r="F43" s="97">
        <f>F44</f>
        <v>283.48</v>
      </c>
      <c r="G43" s="107">
        <f t="shared" si="0"/>
        <v>99.9576868829337</v>
      </c>
    </row>
    <row r="44" spans="1:7" s="128" customFormat="1" ht="12.75">
      <c r="A44" s="85" t="s">
        <v>217</v>
      </c>
      <c r="B44" s="106" t="s">
        <v>57</v>
      </c>
      <c r="C44" s="111" t="s">
        <v>289</v>
      </c>
      <c r="D44" s="106" t="s">
        <v>44</v>
      </c>
      <c r="E44" s="97">
        <v>283.6</v>
      </c>
      <c r="F44" s="97">
        <v>283.48</v>
      </c>
      <c r="G44" s="107">
        <f t="shared" si="0"/>
        <v>99.9576868829337</v>
      </c>
    </row>
    <row r="45" spans="1:7" ht="12.75">
      <c r="A45" s="61" t="s">
        <v>202</v>
      </c>
      <c r="B45" s="106" t="s">
        <v>57</v>
      </c>
      <c r="C45" s="111" t="s">
        <v>290</v>
      </c>
      <c r="D45" s="106"/>
      <c r="E45" s="97">
        <f>E46</f>
        <v>16927.9</v>
      </c>
      <c r="F45" s="97">
        <f>F46</f>
        <v>16924.23</v>
      </c>
      <c r="G45" s="107">
        <f t="shared" si="0"/>
        <v>99.97831981521628</v>
      </c>
    </row>
    <row r="46" spans="1:7" ht="12.75">
      <c r="A46" s="85" t="s">
        <v>217</v>
      </c>
      <c r="B46" s="106" t="s">
        <v>57</v>
      </c>
      <c r="C46" s="106" t="s">
        <v>290</v>
      </c>
      <c r="D46" s="106" t="s">
        <v>44</v>
      </c>
      <c r="E46" s="97">
        <v>16927.9</v>
      </c>
      <c r="F46" s="97">
        <v>16924.23</v>
      </c>
      <c r="G46" s="107">
        <f t="shared" si="0"/>
        <v>99.97831981521628</v>
      </c>
    </row>
    <row r="47" spans="1:7" ht="33.75">
      <c r="A47" s="85" t="s">
        <v>249</v>
      </c>
      <c r="B47" s="106" t="s">
        <v>57</v>
      </c>
      <c r="C47" s="106" t="s">
        <v>291</v>
      </c>
      <c r="D47" s="106"/>
      <c r="E47" s="97">
        <f>E48</f>
        <v>3101</v>
      </c>
      <c r="F47" s="97">
        <f>F48</f>
        <v>3100.89</v>
      </c>
      <c r="G47" s="107">
        <f t="shared" si="0"/>
        <v>99.9964527571751</v>
      </c>
    </row>
    <row r="48" spans="1:7" ht="12.75">
      <c r="A48" s="85" t="s">
        <v>217</v>
      </c>
      <c r="B48" s="106" t="s">
        <v>57</v>
      </c>
      <c r="C48" s="106" t="s">
        <v>291</v>
      </c>
      <c r="D48" s="106" t="s">
        <v>44</v>
      </c>
      <c r="E48" s="97">
        <v>3101</v>
      </c>
      <c r="F48" s="97">
        <v>3100.89</v>
      </c>
      <c r="G48" s="107">
        <f t="shared" si="0"/>
        <v>99.9964527571751</v>
      </c>
    </row>
    <row r="49" spans="1:7" ht="67.5">
      <c r="A49" s="85" t="s">
        <v>266</v>
      </c>
      <c r="B49" s="106" t="s">
        <v>57</v>
      </c>
      <c r="C49" s="106" t="s">
        <v>292</v>
      </c>
      <c r="D49" s="106"/>
      <c r="E49" s="97">
        <f>E50</f>
        <v>102</v>
      </c>
      <c r="F49" s="97">
        <f>F50</f>
        <v>101.81</v>
      </c>
      <c r="G49" s="107">
        <f t="shared" si="0"/>
        <v>99.81372549019608</v>
      </c>
    </row>
    <row r="50" spans="1:7" ht="12.75">
      <c r="A50" s="85" t="s">
        <v>217</v>
      </c>
      <c r="B50" s="106" t="s">
        <v>57</v>
      </c>
      <c r="C50" s="106" t="s">
        <v>292</v>
      </c>
      <c r="D50" s="106" t="s">
        <v>44</v>
      </c>
      <c r="E50" s="97">
        <v>102</v>
      </c>
      <c r="F50" s="97">
        <v>101.81</v>
      </c>
      <c r="G50" s="107">
        <f t="shared" si="0"/>
        <v>99.81372549019608</v>
      </c>
    </row>
    <row r="51" spans="1:7" s="123" customFormat="1" ht="12.75">
      <c r="A51" s="132" t="s">
        <v>103</v>
      </c>
      <c r="B51" s="104" t="s">
        <v>58</v>
      </c>
      <c r="C51" s="104"/>
      <c r="D51" s="104"/>
      <c r="E51" s="138">
        <f>E52+E55</f>
        <v>123.60000000000001</v>
      </c>
      <c r="F51" s="138">
        <f>F52+F55</f>
        <v>123.60000000000001</v>
      </c>
      <c r="G51" s="103">
        <f t="shared" si="0"/>
        <v>100</v>
      </c>
    </row>
    <row r="52" spans="1:7" s="123" customFormat="1" ht="12.75">
      <c r="A52" s="114" t="s">
        <v>104</v>
      </c>
      <c r="B52" s="104" t="s">
        <v>85</v>
      </c>
      <c r="C52" s="104"/>
      <c r="D52" s="104"/>
      <c r="E52" s="138">
        <f>E53</f>
        <v>22.7</v>
      </c>
      <c r="F52" s="138">
        <f>F53</f>
        <v>22.7</v>
      </c>
      <c r="G52" s="103">
        <f t="shared" si="0"/>
        <v>100</v>
      </c>
    </row>
    <row r="53" spans="1:7" ht="45">
      <c r="A53" s="61" t="s">
        <v>105</v>
      </c>
      <c r="B53" s="106" t="s">
        <v>85</v>
      </c>
      <c r="C53" s="106" t="s">
        <v>294</v>
      </c>
      <c r="D53" s="106"/>
      <c r="E53" s="97">
        <f>E54</f>
        <v>22.7</v>
      </c>
      <c r="F53" s="97">
        <f>F54</f>
        <v>22.7</v>
      </c>
      <c r="G53" s="107">
        <f t="shared" si="0"/>
        <v>100</v>
      </c>
    </row>
    <row r="54" spans="1:7" ht="12.75">
      <c r="A54" s="85" t="s">
        <v>217</v>
      </c>
      <c r="B54" s="106" t="s">
        <v>85</v>
      </c>
      <c r="C54" s="106" t="s">
        <v>293</v>
      </c>
      <c r="D54" s="106" t="s">
        <v>44</v>
      </c>
      <c r="E54" s="97">
        <v>22.7</v>
      </c>
      <c r="F54" s="97">
        <v>22.7</v>
      </c>
      <c r="G54" s="107">
        <f t="shared" si="0"/>
        <v>100</v>
      </c>
    </row>
    <row r="55" spans="1:7" ht="12.75">
      <c r="A55" s="64" t="s">
        <v>203</v>
      </c>
      <c r="B55" s="65" t="s">
        <v>208</v>
      </c>
      <c r="C55" s="106"/>
      <c r="D55" s="106"/>
      <c r="E55" s="97">
        <f>E56+E60+E62+E64+E58+E66+E68</f>
        <v>100.9</v>
      </c>
      <c r="F55" s="97">
        <f>F56+F60+F62+F64+F58+F66+F68</f>
        <v>100.9</v>
      </c>
      <c r="G55" s="107">
        <f t="shared" si="0"/>
        <v>100</v>
      </c>
    </row>
    <row r="56" spans="1:7" ht="22.5">
      <c r="A56" s="62" t="s">
        <v>204</v>
      </c>
      <c r="B56" s="65" t="s">
        <v>208</v>
      </c>
      <c r="C56" s="106" t="s">
        <v>209</v>
      </c>
      <c r="D56" s="106"/>
      <c r="E56" s="97">
        <f>E57</f>
        <v>45</v>
      </c>
      <c r="F56" s="97">
        <f>F57</f>
        <v>45</v>
      </c>
      <c r="G56" s="107">
        <f t="shared" si="0"/>
        <v>100</v>
      </c>
    </row>
    <row r="57" spans="1:7" ht="12.75">
      <c r="A57" s="85" t="s">
        <v>217</v>
      </c>
      <c r="B57" s="65" t="s">
        <v>208</v>
      </c>
      <c r="C57" s="106" t="s">
        <v>209</v>
      </c>
      <c r="D57" s="106" t="s">
        <v>44</v>
      </c>
      <c r="E57" s="97">
        <v>45</v>
      </c>
      <c r="F57" s="97">
        <v>45</v>
      </c>
      <c r="G57" s="107">
        <f t="shared" si="0"/>
        <v>100</v>
      </c>
    </row>
    <row r="58" spans="1:7" ht="22.5">
      <c r="A58" s="85" t="s">
        <v>251</v>
      </c>
      <c r="B58" s="65" t="s">
        <v>208</v>
      </c>
      <c r="C58" s="106" t="s">
        <v>250</v>
      </c>
      <c r="D58" s="106"/>
      <c r="E58" s="97">
        <f>E59</f>
        <v>6</v>
      </c>
      <c r="F58" s="97">
        <f>F59</f>
        <v>6</v>
      </c>
      <c r="G58" s="107">
        <f t="shared" si="0"/>
        <v>100</v>
      </c>
    </row>
    <row r="59" spans="1:7" ht="12.75">
      <c r="A59" s="85" t="s">
        <v>217</v>
      </c>
      <c r="B59" s="65" t="s">
        <v>208</v>
      </c>
      <c r="C59" s="106" t="s">
        <v>250</v>
      </c>
      <c r="D59" s="106" t="s">
        <v>44</v>
      </c>
      <c r="E59" s="97">
        <v>6</v>
      </c>
      <c r="F59" s="97">
        <v>6</v>
      </c>
      <c r="G59" s="107">
        <f t="shared" si="0"/>
        <v>100</v>
      </c>
    </row>
    <row r="60" spans="1:7" ht="33.75">
      <c r="A60" s="62" t="s">
        <v>205</v>
      </c>
      <c r="B60" s="65" t="s">
        <v>208</v>
      </c>
      <c r="C60" s="66" t="s">
        <v>210</v>
      </c>
      <c r="D60" s="106"/>
      <c r="E60" s="97">
        <f>E61</f>
        <v>6</v>
      </c>
      <c r="F60" s="97">
        <f>F61</f>
        <v>6</v>
      </c>
      <c r="G60" s="107">
        <f t="shared" si="0"/>
        <v>100</v>
      </c>
    </row>
    <row r="61" spans="1:7" ht="12.75">
      <c r="A61" s="85" t="s">
        <v>217</v>
      </c>
      <c r="B61" s="65" t="s">
        <v>208</v>
      </c>
      <c r="C61" s="66" t="s">
        <v>210</v>
      </c>
      <c r="D61" s="106" t="s">
        <v>44</v>
      </c>
      <c r="E61" s="97">
        <v>6</v>
      </c>
      <c r="F61" s="97">
        <v>6</v>
      </c>
      <c r="G61" s="107">
        <f t="shared" si="0"/>
        <v>100</v>
      </c>
    </row>
    <row r="62" spans="1:7" ht="33.75">
      <c r="A62" s="62" t="s">
        <v>206</v>
      </c>
      <c r="B62" s="65" t="s">
        <v>208</v>
      </c>
      <c r="C62" s="66" t="s">
        <v>211</v>
      </c>
      <c r="D62" s="106"/>
      <c r="E62" s="97">
        <f>E63</f>
        <v>6</v>
      </c>
      <c r="F62" s="97">
        <f>F63</f>
        <v>6</v>
      </c>
      <c r="G62" s="107">
        <f t="shared" si="0"/>
        <v>100</v>
      </c>
    </row>
    <row r="63" spans="1:7" ht="12.75">
      <c r="A63" s="85" t="s">
        <v>217</v>
      </c>
      <c r="B63" s="65" t="s">
        <v>208</v>
      </c>
      <c r="C63" s="66" t="s">
        <v>211</v>
      </c>
      <c r="D63" s="106" t="s">
        <v>44</v>
      </c>
      <c r="E63" s="97">
        <v>6</v>
      </c>
      <c r="F63" s="97">
        <v>6</v>
      </c>
      <c r="G63" s="107">
        <f t="shared" si="0"/>
        <v>100</v>
      </c>
    </row>
    <row r="64" spans="1:7" ht="45">
      <c r="A64" s="63" t="s">
        <v>207</v>
      </c>
      <c r="B64" s="65" t="s">
        <v>208</v>
      </c>
      <c r="C64" s="65" t="s">
        <v>212</v>
      </c>
      <c r="D64" s="106"/>
      <c r="E64" s="97">
        <f>E65</f>
        <v>6</v>
      </c>
      <c r="F64" s="97">
        <f>F65</f>
        <v>6</v>
      </c>
      <c r="G64" s="107">
        <f t="shared" si="0"/>
        <v>100</v>
      </c>
    </row>
    <row r="65" spans="1:7" ht="12.75">
      <c r="A65" s="85" t="s">
        <v>217</v>
      </c>
      <c r="B65" s="65" t="s">
        <v>208</v>
      </c>
      <c r="C65" s="65" t="s">
        <v>212</v>
      </c>
      <c r="D65" s="106" t="s">
        <v>44</v>
      </c>
      <c r="E65" s="97">
        <v>6</v>
      </c>
      <c r="F65" s="97">
        <v>6</v>
      </c>
      <c r="G65" s="107">
        <f t="shared" si="0"/>
        <v>100</v>
      </c>
    </row>
    <row r="66" spans="1:7" ht="22.5" hidden="1">
      <c r="A66" s="85" t="s">
        <v>254</v>
      </c>
      <c r="B66" s="65" t="s">
        <v>208</v>
      </c>
      <c r="C66" s="65" t="s">
        <v>252</v>
      </c>
      <c r="D66" s="106"/>
      <c r="E66" s="97">
        <f>E67</f>
        <v>0</v>
      </c>
      <c r="F66" s="97">
        <f>F67</f>
        <v>0</v>
      </c>
      <c r="G66" s="107" t="e">
        <f t="shared" si="0"/>
        <v>#DIV/0!</v>
      </c>
    </row>
    <row r="67" spans="1:7" ht="12.75" hidden="1">
      <c r="A67" s="85" t="s">
        <v>217</v>
      </c>
      <c r="B67" s="65" t="s">
        <v>208</v>
      </c>
      <c r="C67" s="65" t="s">
        <v>252</v>
      </c>
      <c r="D67" s="106" t="s">
        <v>44</v>
      </c>
      <c r="E67" s="97">
        <v>0</v>
      </c>
      <c r="F67" s="97">
        <v>0</v>
      </c>
      <c r="G67" s="107" t="e">
        <f t="shared" si="0"/>
        <v>#DIV/0!</v>
      </c>
    </row>
    <row r="68" spans="1:7" ht="33.75">
      <c r="A68" s="85" t="s">
        <v>255</v>
      </c>
      <c r="B68" s="65" t="s">
        <v>208</v>
      </c>
      <c r="C68" s="65" t="s">
        <v>253</v>
      </c>
      <c r="D68" s="106"/>
      <c r="E68" s="97">
        <f>E69</f>
        <v>31.9</v>
      </c>
      <c r="F68" s="97">
        <f>F69</f>
        <v>31.9</v>
      </c>
      <c r="G68" s="107">
        <f t="shared" si="0"/>
        <v>100</v>
      </c>
    </row>
    <row r="69" spans="1:7" ht="12.75">
      <c r="A69" s="85" t="s">
        <v>217</v>
      </c>
      <c r="B69" s="65" t="s">
        <v>208</v>
      </c>
      <c r="C69" s="65" t="s">
        <v>253</v>
      </c>
      <c r="D69" s="106" t="s">
        <v>44</v>
      </c>
      <c r="E69" s="97">
        <v>31.9</v>
      </c>
      <c r="F69" s="97">
        <v>31.9</v>
      </c>
      <c r="G69" s="107">
        <f t="shared" si="0"/>
        <v>100</v>
      </c>
    </row>
    <row r="70" spans="1:7" s="123" customFormat="1" ht="12.75">
      <c r="A70" s="114" t="s">
        <v>106</v>
      </c>
      <c r="B70" s="104" t="s">
        <v>59</v>
      </c>
      <c r="C70" s="104"/>
      <c r="D70" s="104"/>
      <c r="E70" s="138">
        <f>E71+E78</f>
        <v>20309.3</v>
      </c>
      <c r="F70" s="138">
        <f>F71+F78</f>
        <v>20084.649999999998</v>
      </c>
      <c r="G70" s="103">
        <f aca="true" t="shared" si="3" ref="G70:G117">F70/E70*100</f>
        <v>98.89385650908696</v>
      </c>
    </row>
    <row r="71" spans="1:7" s="123" customFormat="1" ht="12.75">
      <c r="A71" s="114" t="s">
        <v>107</v>
      </c>
      <c r="B71" s="104" t="s">
        <v>60</v>
      </c>
      <c r="C71" s="104"/>
      <c r="D71" s="104"/>
      <c r="E71" s="138">
        <f>E72+E74+E76</f>
        <v>9666.199999999999</v>
      </c>
      <c r="F71" s="138">
        <f>F72+F74+F76</f>
        <v>9545.939999999999</v>
      </c>
      <c r="G71" s="103">
        <f t="shared" si="3"/>
        <v>98.75587097308146</v>
      </c>
    </row>
    <row r="72" spans="1:7" ht="22.5">
      <c r="A72" s="61" t="s">
        <v>108</v>
      </c>
      <c r="B72" s="106" t="s">
        <v>60</v>
      </c>
      <c r="C72" s="106" t="s">
        <v>295</v>
      </c>
      <c r="D72" s="106"/>
      <c r="E72" s="97">
        <f>E73</f>
        <v>774.9</v>
      </c>
      <c r="F72" s="97">
        <f>F73</f>
        <v>774.9</v>
      </c>
      <c r="G72" s="107">
        <f t="shared" si="3"/>
        <v>100</v>
      </c>
    </row>
    <row r="73" spans="1:7" ht="12.75">
      <c r="A73" s="85" t="s">
        <v>217</v>
      </c>
      <c r="B73" s="106" t="s">
        <v>60</v>
      </c>
      <c r="C73" s="106" t="s">
        <v>295</v>
      </c>
      <c r="D73" s="106" t="s">
        <v>44</v>
      </c>
      <c r="E73" s="97">
        <v>774.9</v>
      </c>
      <c r="F73" s="97">
        <v>774.9</v>
      </c>
      <c r="G73" s="107">
        <f t="shared" si="3"/>
        <v>100</v>
      </c>
    </row>
    <row r="74" spans="1:7" s="128" customFormat="1" ht="22.5">
      <c r="A74" s="61" t="s">
        <v>109</v>
      </c>
      <c r="B74" s="106" t="s">
        <v>60</v>
      </c>
      <c r="C74" s="106" t="s">
        <v>296</v>
      </c>
      <c r="D74" s="106"/>
      <c r="E74" s="97">
        <f>E75</f>
        <v>7055</v>
      </c>
      <c r="F74" s="97">
        <f>F75</f>
        <v>6934.9</v>
      </c>
      <c r="G74" s="107">
        <f t="shared" si="3"/>
        <v>98.29766123316797</v>
      </c>
    </row>
    <row r="75" spans="1:7" ht="12.75">
      <c r="A75" s="85" t="s">
        <v>217</v>
      </c>
      <c r="B75" s="106" t="s">
        <v>60</v>
      </c>
      <c r="C75" s="106" t="s">
        <v>296</v>
      </c>
      <c r="D75" s="106" t="s">
        <v>44</v>
      </c>
      <c r="E75" s="97">
        <v>7055</v>
      </c>
      <c r="F75" s="97">
        <v>6934.9</v>
      </c>
      <c r="G75" s="107">
        <f t="shared" si="3"/>
        <v>98.29766123316797</v>
      </c>
    </row>
    <row r="76" spans="1:7" ht="22.5">
      <c r="A76" s="61" t="s">
        <v>162</v>
      </c>
      <c r="B76" s="106" t="s">
        <v>60</v>
      </c>
      <c r="C76" s="106" t="s">
        <v>286</v>
      </c>
      <c r="D76" s="106"/>
      <c r="E76" s="97">
        <f>E77</f>
        <v>1836.3</v>
      </c>
      <c r="F76" s="97">
        <f>F77</f>
        <v>1836.14</v>
      </c>
      <c r="G76" s="107">
        <f t="shared" si="3"/>
        <v>99.99128682677123</v>
      </c>
    </row>
    <row r="77" spans="1:7" ht="12.75">
      <c r="A77" s="85" t="s">
        <v>218</v>
      </c>
      <c r="B77" s="106" t="s">
        <v>60</v>
      </c>
      <c r="C77" s="106" t="s">
        <v>286</v>
      </c>
      <c r="D77" s="106" t="s">
        <v>44</v>
      </c>
      <c r="E77" s="97">
        <v>1836.3</v>
      </c>
      <c r="F77" s="97">
        <v>1836.14</v>
      </c>
      <c r="G77" s="107">
        <f t="shared" si="3"/>
        <v>99.99128682677123</v>
      </c>
    </row>
    <row r="78" spans="1:7" s="123" customFormat="1" ht="12.75">
      <c r="A78" s="61" t="s">
        <v>90</v>
      </c>
      <c r="B78" s="104" t="s">
        <v>195</v>
      </c>
      <c r="C78" s="106" t="s">
        <v>152</v>
      </c>
      <c r="D78" s="106"/>
      <c r="E78" s="138">
        <f>E79+E80+E81</f>
        <v>10643.1</v>
      </c>
      <c r="F78" s="138">
        <f>F79+F80+F81</f>
        <v>10538.71</v>
      </c>
      <c r="G78" s="103">
        <f t="shared" si="3"/>
        <v>99.01917674361792</v>
      </c>
    </row>
    <row r="79" spans="1:7" s="123" customFormat="1" ht="22.5">
      <c r="A79" s="61" t="s">
        <v>88</v>
      </c>
      <c r="B79" s="106" t="s">
        <v>195</v>
      </c>
      <c r="C79" s="106" t="s">
        <v>152</v>
      </c>
      <c r="D79" s="106" t="s">
        <v>100</v>
      </c>
      <c r="E79" s="97">
        <v>7920</v>
      </c>
      <c r="F79" s="97">
        <v>7895.87</v>
      </c>
      <c r="G79" s="107">
        <f t="shared" si="3"/>
        <v>99.69532828282827</v>
      </c>
    </row>
    <row r="80" spans="1:7" s="123" customFormat="1" ht="12.75">
      <c r="A80" s="85" t="s">
        <v>217</v>
      </c>
      <c r="B80" s="106" t="s">
        <v>195</v>
      </c>
      <c r="C80" s="106" t="s">
        <v>152</v>
      </c>
      <c r="D80" s="106" t="s">
        <v>44</v>
      </c>
      <c r="E80" s="97">
        <v>2721</v>
      </c>
      <c r="F80" s="97">
        <v>2640.78</v>
      </c>
      <c r="G80" s="107">
        <f t="shared" si="3"/>
        <v>97.05181918412349</v>
      </c>
    </row>
    <row r="81" spans="1:7" s="123" customFormat="1" ht="12.75">
      <c r="A81" s="85" t="s">
        <v>89</v>
      </c>
      <c r="B81" s="106" t="s">
        <v>195</v>
      </c>
      <c r="C81" s="106" t="s">
        <v>152</v>
      </c>
      <c r="D81" s="106" t="s">
        <v>92</v>
      </c>
      <c r="E81" s="97">
        <v>2.1</v>
      </c>
      <c r="F81" s="97">
        <v>2.06</v>
      </c>
      <c r="G81" s="107">
        <f t="shared" si="3"/>
        <v>98.09523809523809</v>
      </c>
    </row>
    <row r="82" spans="1:7" s="123" customFormat="1" ht="12.75">
      <c r="A82" s="114" t="s">
        <v>110</v>
      </c>
      <c r="B82" s="104" t="s">
        <v>61</v>
      </c>
      <c r="C82" s="104"/>
      <c r="D82" s="104"/>
      <c r="E82" s="138">
        <f>E83+E89+E87</f>
        <v>13814.7</v>
      </c>
      <c r="F82" s="138">
        <f>F83+F89+F87</f>
        <v>12471.26</v>
      </c>
      <c r="G82" s="103">
        <f t="shared" si="3"/>
        <v>90.27528647020927</v>
      </c>
    </row>
    <row r="83" spans="1:7" s="123" customFormat="1" ht="12.75">
      <c r="A83" s="132" t="s">
        <v>169</v>
      </c>
      <c r="B83" s="104" t="s">
        <v>170</v>
      </c>
      <c r="C83" s="104"/>
      <c r="D83" s="104"/>
      <c r="E83" s="138">
        <f>E84</f>
        <v>368.1</v>
      </c>
      <c r="F83" s="138">
        <f>F84</f>
        <v>368.03</v>
      </c>
      <c r="G83" s="103">
        <f t="shared" si="3"/>
        <v>99.98098342841618</v>
      </c>
    </row>
    <row r="84" spans="1:7" ht="45">
      <c r="A84" s="133" t="s">
        <v>213</v>
      </c>
      <c r="B84" s="106" t="s">
        <v>170</v>
      </c>
      <c r="C84" s="106" t="s">
        <v>297</v>
      </c>
      <c r="D84" s="106"/>
      <c r="E84" s="97">
        <f>E85</f>
        <v>368.1</v>
      </c>
      <c r="F84" s="97">
        <f>F85</f>
        <v>368.03</v>
      </c>
      <c r="G84" s="107">
        <f t="shared" si="3"/>
        <v>99.98098342841618</v>
      </c>
    </row>
    <row r="85" spans="1:7" ht="12.75">
      <c r="A85" s="61" t="s">
        <v>111</v>
      </c>
      <c r="B85" s="106" t="s">
        <v>170</v>
      </c>
      <c r="C85" s="111" t="s">
        <v>297</v>
      </c>
      <c r="D85" s="105">
        <v>300</v>
      </c>
      <c r="E85" s="91">
        <v>368.1</v>
      </c>
      <c r="F85" s="91">
        <v>368.03</v>
      </c>
      <c r="G85" s="107">
        <f t="shared" si="3"/>
        <v>99.98098342841618</v>
      </c>
    </row>
    <row r="86" spans="1:7" ht="12.75">
      <c r="A86" s="67" t="s">
        <v>216</v>
      </c>
      <c r="B86" s="104" t="s">
        <v>93</v>
      </c>
      <c r="C86" s="112"/>
      <c r="D86" s="113"/>
      <c r="E86" s="89">
        <f>E87</f>
        <v>1047.5</v>
      </c>
      <c r="F86" s="89">
        <f>F87</f>
        <v>1047.48</v>
      </c>
      <c r="G86" s="103">
        <f t="shared" si="3"/>
        <v>99.99809069212411</v>
      </c>
    </row>
    <row r="87" spans="1:7" ht="33.75">
      <c r="A87" s="133" t="s">
        <v>214</v>
      </c>
      <c r="B87" s="106" t="s">
        <v>93</v>
      </c>
      <c r="C87" s="111" t="s">
        <v>215</v>
      </c>
      <c r="D87" s="105"/>
      <c r="E87" s="91">
        <f>E88</f>
        <v>1047.5</v>
      </c>
      <c r="F87" s="91">
        <f>F88</f>
        <v>1047.48</v>
      </c>
      <c r="G87" s="107">
        <f t="shared" si="3"/>
        <v>99.99809069212411</v>
      </c>
    </row>
    <row r="88" spans="1:7" ht="12.75">
      <c r="A88" s="61" t="s">
        <v>111</v>
      </c>
      <c r="B88" s="106" t="s">
        <v>93</v>
      </c>
      <c r="C88" s="111" t="s">
        <v>215</v>
      </c>
      <c r="D88" s="105">
        <v>300</v>
      </c>
      <c r="E88" s="91">
        <v>1047.5</v>
      </c>
      <c r="F88" s="91">
        <v>1047.48</v>
      </c>
      <c r="G88" s="107">
        <f t="shared" si="3"/>
        <v>99.99809069212411</v>
      </c>
    </row>
    <row r="89" spans="1:7" s="123" customFormat="1" ht="12.75">
      <c r="A89" s="132" t="s">
        <v>112</v>
      </c>
      <c r="B89" s="104" t="s">
        <v>62</v>
      </c>
      <c r="C89" s="112"/>
      <c r="D89" s="113"/>
      <c r="E89" s="89">
        <f>E90+E92</f>
        <v>12399.1</v>
      </c>
      <c r="F89" s="89">
        <f>F90+F92</f>
        <v>11055.75</v>
      </c>
      <c r="G89" s="103">
        <f t="shared" si="3"/>
        <v>89.16574590091216</v>
      </c>
    </row>
    <row r="90" spans="1:7" ht="22.5">
      <c r="A90" s="85" t="s">
        <v>114</v>
      </c>
      <c r="B90" s="106" t="s">
        <v>62</v>
      </c>
      <c r="C90" s="111" t="s">
        <v>158</v>
      </c>
      <c r="D90" s="106"/>
      <c r="E90" s="97">
        <f>E91</f>
        <v>7089.8</v>
      </c>
      <c r="F90" s="97">
        <f>F91</f>
        <v>6295.13</v>
      </c>
      <c r="G90" s="107">
        <f t="shared" si="3"/>
        <v>88.79136223870913</v>
      </c>
    </row>
    <row r="91" spans="1:7" ht="12.75">
      <c r="A91" s="61" t="s">
        <v>111</v>
      </c>
      <c r="B91" s="106" t="s">
        <v>62</v>
      </c>
      <c r="C91" s="111" t="s">
        <v>158</v>
      </c>
      <c r="D91" s="106" t="s">
        <v>45</v>
      </c>
      <c r="E91" s="97">
        <v>7089.8</v>
      </c>
      <c r="F91" s="97">
        <v>6295.13</v>
      </c>
      <c r="G91" s="107">
        <f t="shared" si="3"/>
        <v>88.79136223870913</v>
      </c>
    </row>
    <row r="92" spans="1:7" s="128" customFormat="1" ht="22.5">
      <c r="A92" s="130" t="s">
        <v>115</v>
      </c>
      <c r="B92" s="106" t="s">
        <v>62</v>
      </c>
      <c r="C92" s="111" t="s">
        <v>159</v>
      </c>
      <c r="D92" s="105"/>
      <c r="E92" s="97">
        <f>E93</f>
        <v>5309.3</v>
      </c>
      <c r="F92" s="97">
        <f>F93</f>
        <v>4760.62</v>
      </c>
      <c r="G92" s="107">
        <f t="shared" si="3"/>
        <v>89.6656809748931</v>
      </c>
    </row>
    <row r="93" spans="1:7" ht="12.75">
      <c r="A93" s="61" t="s">
        <v>111</v>
      </c>
      <c r="B93" s="106" t="s">
        <v>62</v>
      </c>
      <c r="C93" s="111" t="s">
        <v>159</v>
      </c>
      <c r="D93" s="106" t="s">
        <v>45</v>
      </c>
      <c r="E93" s="97">
        <v>5309.3</v>
      </c>
      <c r="F93" s="97">
        <v>4760.62</v>
      </c>
      <c r="G93" s="107">
        <f t="shared" si="3"/>
        <v>89.6656809748931</v>
      </c>
    </row>
    <row r="94" spans="1:7" s="134" customFormat="1" ht="12.75">
      <c r="A94" s="126" t="s">
        <v>116</v>
      </c>
      <c r="B94" s="104" t="s">
        <v>63</v>
      </c>
      <c r="C94" s="112"/>
      <c r="D94" s="104"/>
      <c r="E94" s="138">
        <f aca="true" t="shared" si="4" ref="E94:F96">E95</f>
        <v>448.8</v>
      </c>
      <c r="F94" s="138">
        <f t="shared" si="4"/>
        <v>448.8</v>
      </c>
      <c r="G94" s="103">
        <f t="shared" si="3"/>
        <v>100</v>
      </c>
    </row>
    <row r="95" spans="1:7" s="123" customFormat="1" ht="12.75">
      <c r="A95" s="114" t="s">
        <v>64</v>
      </c>
      <c r="B95" s="104" t="s">
        <v>65</v>
      </c>
      <c r="C95" s="112"/>
      <c r="D95" s="104"/>
      <c r="E95" s="138">
        <f t="shared" si="4"/>
        <v>448.8</v>
      </c>
      <c r="F95" s="138">
        <f t="shared" si="4"/>
        <v>448.8</v>
      </c>
      <c r="G95" s="103">
        <f t="shared" si="3"/>
        <v>100</v>
      </c>
    </row>
    <row r="96" spans="1:7" ht="33.75">
      <c r="A96" s="61" t="s">
        <v>117</v>
      </c>
      <c r="B96" s="106" t="s">
        <v>65</v>
      </c>
      <c r="C96" s="111" t="s">
        <v>298</v>
      </c>
      <c r="D96" s="106"/>
      <c r="E96" s="97">
        <f t="shared" si="4"/>
        <v>448.8</v>
      </c>
      <c r="F96" s="97">
        <f t="shared" si="4"/>
        <v>448.8</v>
      </c>
      <c r="G96" s="107">
        <f t="shared" si="3"/>
        <v>100</v>
      </c>
    </row>
    <row r="97" spans="1:7" ht="12.75">
      <c r="A97" s="85" t="s">
        <v>217</v>
      </c>
      <c r="B97" s="106" t="s">
        <v>65</v>
      </c>
      <c r="C97" s="111" t="s">
        <v>298</v>
      </c>
      <c r="D97" s="106" t="s">
        <v>44</v>
      </c>
      <c r="E97" s="97">
        <v>448.8</v>
      </c>
      <c r="F97" s="97">
        <v>448.8</v>
      </c>
      <c r="G97" s="107">
        <f t="shared" si="3"/>
        <v>100</v>
      </c>
    </row>
    <row r="98" spans="1:7" s="123" customFormat="1" ht="12.75">
      <c r="A98" s="116" t="s">
        <v>118</v>
      </c>
      <c r="B98" s="104" t="s">
        <v>66</v>
      </c>
      <c r="C98" s="112"/>
      <c r="D98" s="113"/>
      <c r="E98" s="138">
        <f aca="true" t="shared" si="5" ref="E98:F100">E99</f>
        <v>1656</v>
      </c>
      <c r="F98" s="138">
        <f t="shared" si="5"/>
        <v>1655</v>
      </c>
      <c r="G98" s="103">
        <f t="shared" si="3"/>
        <v>99.93961352657004</v>
      </c>
    </row>
    <row r="99" spans="1:7" s="123" customFormat="1" ht="12.75">
      <c r="A99" s="114" t="s">
        <v>67</v>
      </c>
      <c r="B99" s="104" t="s">
        <v>68</v>
      </c>
      <c r="C99" s="112"/>
      <c r="D99" s="104"/>
      <c r="E99" s="138">
        <f t="shared" si="5"/>
        <v>1656</v>
      </c>
      <c r="F99" s="138">
        <f t="shared" si="5"/>
        <v>1655</v>
      </c>
      <c r="G99" s="103">
        <f t="shared" si="3"/>
        <v>99.93961352657004</v>
      </c>
    </row>
    <row r="100" spans="1:7" ht="56.25">
      <c r="A100" s="85" t="s">
        <v>119</v>
      </c>
      <c r="B100" s="106" t="s">
        <v>68</v>
      </c>
      <c r="C100" s="111" t="s">
        <v>299</v>
      </c>
      <c r="D100" s="106"/>
      <c r="E100" s="97">
        <f t="shared" si="5"/>
        <v>1656</v>
      </c>
      <c r="F100" s="97">
        <f t="shared" si="5"/>
        <v>1655</v>
      </c>
      <c r="G100" s="107">
        <f t="shared" si="3"/>
        <v>99.93961352657004</v>
      </c>
    </row>
    <row r="101" spans="1:7" ht="12.75">
      <c r="A101" s="85" t="s">
        <v>217</v>
      </c>
      <c r="B101" s="106" t="s">
        <v>68</v>
      </c>
      <c r="C101" s="111" t="s">
        <v>299</v>
      </c>
      <c r="D101" s="106" t="s">
        <v>44</v>
      </c>
      <c r="E101" s="97">
        <v>1656</v>
      </c>
      <c r="F101" s="97">
        <v>1655</v>
      </c>
      <c r="G101" s="107">
        <f t="shared" si="3"/>
        <v>99.93961352657004</v>
      </c>
    </row>
    <row r="102" spans="1:7" ht="21">
      <c r="A102" s="114" t="s">
        <v>120</v>
      </c>
      <c r="B102" s="104"/>
      <c r="C102" s="104"/>
      <c r="D102" s="104"/>
      <c r="E102" s="89">
        <f aca="true" t="shared" si="6" ref="E102:F105">E103</f>
        <v>4111.799999999999</v>
      </c>
      <c r="F102" s="89">
        <f t="shared" si="6"/>
        <v>3669.6899999999996</v>
      </c>
      <c r="G102" s="103">
        <f t="shared" si="3"/>
        <v>89.2477746972129</v>
      </c>
    </row>
    <row r="103" spans="1:7" ht="12.75">
      <c r="A103" s="114" t="s">
        <v>37</v>
      </c>
      <c r="B103" s="104" t="s">
        <v>38</v>
      </c>
      <c r="C103" s="115"/>
      <c r="D103" s="115"/>
      <c r="E103" s="89">
        <f>E104+E107</f>
        <v>4111.799999999999</v>
      </c>
      <c r="F103" s="89">
        <f>F104+F107</f>
        <v>3669.6899999999996</v>
      </c>
      <c r="G103" s="103">
        <f t="shared" si="3"/>
        <v>89.2477746972129</v>
      </c>
    </row>
    <row r="104" spans="1:7" ht="21">
      <c r="A104" s="116" t="s">
        <v>39</v>
      </c>
      <c r="B104" s="104" t="s">
        <v>40</v>
      </c>
      <c r="C104" s="112"/>
      <c r="D104" s="105"/>
      <c r="E104" s="89">
        <f t="shared" si="6"/>
        <v>1771.1</v>
      </c>
      <c r="F104" s="89">
        <f t="shared" si="6"/>
        <v>1769.53</v>
      </c>
      <c r="G104" s="103">
        <f t="shared" si="3"/>
        <v>99.91135452543617</v>
      </c>
    </row>
    <row r="105" spans="1:7" ht="12.75">
      <c r="A105" s="61" t="s">
        <v>121</v>
      </c>
      <c r="B105" s="106" t="s">
        <v>40</v>
      </c>
      <c r="C105" s="111" t="s">
        <v>147</v>
      </c>
      <c r="D105" s="106"/>
      <c r="E105" s="91">
        <f t="shared" si="6"/>
        <v>1771.1</v>
      </c>
      <c r="F105" s="91">
        <f t="shared" si="6"/>
        <v>1769.53</v>
      </c>
      <c r="G105" s="107">
        <f t="shared" si="3"/>
        <v>99.91135452543617</v>
      </c>
    </row>
    <row r="106" spans="1:7" ht="22.5">
      <c r="A106" s="85" t="s">
        <v>88</v>
      </c>
      <c r="B106" s="106" t="s">
        <v>40</v>
      </c>
      <c r="C106" s="111" t="s">
        <v>147</v>
      </c>
      <c r="D106" s="106" t="s">
        <v>100</v>
      </c>
      <c r="E106" s="91">
        <v>1771.1</v>
      </c>
      <c r="F106" s="91">
        <v>1769.53</v>
      </c>
      <c r="G106" s="107">
        <f t="shared" si="3"/>
        <v>99.91135452543617</v>
      </c>
    </row>
    <row r="107" spans="1:7" s="123" customFormat="1" ht="21">
      <c r="A107" s="114" t="s">
        <v>42</v>
      </c>
      <c r="B107" s="104" t="s">
        <v>43</v>
      </c>
      <c r="C107" s="112"/>
      <c r="D107" s="104"/>
      <c r="E107" s="89">
        <f>E108+E110+E115+E113</f>
        <v>2340.7</v>
      </c>
      <c r="F107" s="89">
        <f>F108+F110+F115+F113</f>
        <v>1900.1599999999999</v>
      </c>
      <c r="G107" s="103">
        <f t="shared" si="3"/>
        <v>81.1791344469603</v>
      </c>
    </row>
    <row r="108" spans="1:7" s="128" customFormat="1" ht="33.75">
      <c r="A108" s="135" t="s">
        <v>91</v>
      </c>
      <c r="B108" s="117" t="s">
        <v>43</v>
      </c>
      <c r="C108" s="118">
        <v>9910000002</v>
      </c>
      <c r="D108" s="118"/>
      <c r="E108" s="91">
        <f>E109</f>
        <v>117.6</v>
      </c>
      <c r="F108" s="91">
        <f>F109</f>
        <v>117.54</v>
      </c>
      <c r="G108" s="107">
        <f t="shared" si="3"/>
        <v>99.94897959183675</v>
      </c>
    </row>
    <row r="109" spans="1:7" s="128" customFormat="1" ht="22.5">
      <c r="A109" s="61" t="s">
        <v>88</v>
      </c>
      <c r="B109" s="117" t="s">
        <v>43</v>
      </c>
      <c r="C109" s="106" t="s">
        <v>160</v>
      </c>
      <c r="D109" s="106" t="s">
        <v>100</v>
      </c>
      <c r="E109" s="91">
        <v>117.6</v>
      </c>
      <c r="F109" s="91">
        <v>117.54</v>
      </c>
      <c r="G109" s="107">
        <f t="shared" si="3"/>
        <v>99.94897959183675</v>
      </c>
    </row>
    <row r="110" spans="1:7" s="128" customFormat="1" ht="12.75">
      <c r="A110" s="130" t="s">
        <v>122</v>
      </c>
      <c r="B110" s="117" t="s">
        <v>43</v>
      </c>
      <c r="C110" s="111" t="s">
        <v>161</v>
      </c>
      <c r="D110" s="106"/>
      <c r="E110" s="91">
        <f>E112+E111</f>
        <v>607.5</v>
      </c>
      <c r="F110" s="91">
        <f>F112+F111</f>
        <v>579.0200000000001</v>
      </c>
      <c r="G110" s="107">
        <f t="shared" si="3"/>
        <v>95.31193415637861</v>
      </c>
    </row>
    <row r="111" spans="1:7" s="128" customFormat="1" ht="12.75">
      <c r="A111" s="85" t="s">
        <v>217</v>
      </c>
      <c r="B111" s="117" t="s">
        <v>43</v>
      </c>
      <c r="C111" s="111" t="s">
        <v>161</v>
      </c>
      <c r="D111" s="105">
        <v>200</v>
      </c>
      <c r="E111" s="91">
        <v>603.9</v>
      </c>
      <c r="F111" s="91">
        <v>575.45</v>
      </c>
      <c r="G111" s="107">
        <f t="shared" si="3"/>
        <v>95.28895512502072</v>
      </c>
    </row>
    <row r="112" spans="1:7" ht="12.75">
      <c r="A112" s="61" t="s">
        <v>89</v>
      </c>
      <c r="B112" s="117" t="s">
        <v>43</v>
      </c>
      <c r="C112" s="111" t="s">
        <v>161</v>
      </c>
      <c r="D112" s="105">
        <v>800</v>
      </c>
      <c r="E112" s="91">
        <v>3.6</v>
      </c>
      <c r="F112" s="91">
        <v>3.57</v>
      </c>
      <c r="G112" s="107">
        <f t="shared" si="3"/>
        <v>99.16666666666666</v>
      </c>
    </row>
    <row r="113" spans="1:7" ht="12.75">
      <c r="A113" s="114" t="s">
        <v>256</v>
      </c>
      <c r="B113" s="106" t="s">
        <v>43</v>
      </c>
      <c r="C113" s="111" t="s">
        <v>258</v>
      </c>
      <c r="D113" s="106"/>
      <c r="E113" s="91">
        <f>E114</f>
        <v>1487.6</v>
      </c>
      <c r="F113" s="91">
        <f>F114</f>
        <v>1075.6</v>
      </c>
      <c r="G113" s="107">
        <f t="shared" si="3"/>
        <v>72.30438289862866</v>
      </c>
    </row>
    <row r="114" spans="1:7" ht="22.5">
      <c r="A114" s="61" t="s">
        <v>257</v>
      </c>
      <c r="B114" s="106" t="s">
        <v>43</v>
      </c>
      <c r="C114" s="111" t="s">
        <v>258</v>
      </c>
      <c r="D114" s="106" t="s">
        <v>100</v>
      </c>
      <c r="E114" s="91">
        <v>1487.6</v>
      </c>
      <c r="F114" s="91">
        <v>1075.6</v>
      </c>
      <c r="G114" s="107">
        <f t="shared" si="3"/>
        <v>72.30438289862866</v>
      </c>
    </row>
    <row r="115" spans="1:7" ht="22.5">
      <c r="A115" s="61" t="s">
        <v>99</v>
      </c>
      <c r="B115" s="117" t="s">
        <v>43</v>
      </c>
      <c r="C115" s="111" t="s">
        <v>285</v>
      </c>
      <c r="D115" s="105"/>
      <c r="E115" s="91">
        <f>E116</f>
        <v>128</v>
      </c>
      <c r="F115" s="91">
        <f>F116</f>
        <v>128</v>
      </c>
      <c r="G115" s="107">
        <f t="shared" si="3"/>
        <v>100</v>
      </c>
    </row>
    <row r="116" spans="1:7" ht="12.75">
      <c r="A116" s="61" t="s">
        <v>89</v>
      </c>
      <c r="B116" s="117" t="s">
        <v>43</v>
      </c>
      <c r="C116" s="111" t="s">
        <v>285</v>
      </c>
      <c r="D116" s="105">
        <v>800</v>
      </c>
      <c r="E116" s="91">
        <v>128</v>
      </c>
      <c r="F116" s="91">
        <v>128</v>
      </c>
      <c r="G116" s="107">
        <f t="shared" si="3"/>
        <v>100</v>
      </c>
    </row>
    <row r="117" spans="1:7" ht="12.75">
      <c r="A117" s="114" t="s">
        <v>86</v>
      </c>
      <c r="B117" s="106"/>
      <c r="C117" s="118"/>
      <c r="D117" s="106"/>
      <c r="E117" s="89">
        <f>E102+E5</f>
        <v>87216.59999999999</v>
      </c>
      <c r="F117" s="89">
        <f>F102+F5</f>
        <v>83278.95999999999</v>
      </c>
      <c r="G117" s="107">
        <f t="shared" si="3"/>
        <v>95.48521726368604</v>
      </c>
    </row>
    <row r="118" spans="1:7" s="137" customFormat="1" ht="12.75">
      <c r="A118" s="136"/>
      <c r="B118" s="121"/>
      <c r="C118" s="121"/>
      <c r="D118" s="121"/>
      <c r="E118" s="122"/>
      <c r="F118" s="122"/>
      <c r="G118" s="122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42" t="s">
        <v>279</v>
      </c>
      <c r="B1" s="142"/>
      <c r="C1" s="142"/>
      <c r="D1" s="142"/>
      <c r="E1" s="142"/>
    </row>
    <row r="2" spans="1:5" ht="15.75">
      <c r="A2" s="142" t="s">
        <v>145</v>
      </c>
      <c r="B2" s="142"/>
      <c r="C2" s="142"/>
      <c r="D2" s="142"/>
      <c r="E2" s="142"/>
    </row>
    <row r="3" spans="1:8" ht="15.75" customHeight="1">
      <c r="A3" s="207"/>
      <c r="B3" s="207"/>
      <c r="C3" s="207"/>
      <c r="D3" s="207"/>
      <c r="E3" s="207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126</v>
      </c>
      <c r="B5" s="10" t="s">
        <v>0</v>
      </c>
      <c r="C5" s="11" t="s">
        <v>123</v>
      </c>
      <c r="D5" s="38" t="s">
        <v>124</v>
      </c>
      <c r="E5" s="39" t="s">
        <v>24</v>
      </c>
      <c r="F5" s="3"/>
      <c r="G5" s="3"/>
      <c r="H5" s="3"/>
    </row>
    <row r="6" spans="1:8" ht="16.5" customHeight="1">
      <c r="A6" s="40" t="s">
        <v>127</v>
      </c>
      <c r="B6" s="10" t="s">
        <v>128</v>
      </c>
      <c r="C6" s="43">
        <f>C10+C14</f>
        <v>21980.100000000006</v>
      </c>
      <c r="D6" s="43">
        <f>D10+D14</f>
        <v>16512.399999999994</v>
      </c>
      <c r="E6" s="35"/>
      <c r="F6" s="3"/>
      <c r="G6" s="3"/>
      <c r="H6" s="3"/>
    </row>
    <row r="7" spans="1:5" s="31" customFormat="1" ht="12.75">
      <c r="A7" s="21" t="s">
        <v>129</v>
      </c>
      <c r="B7" s="24" t="s">
        <v>131</v>
      </c>
      <c r="C7" s="42">
        <f aca="true" t="shared" si="0" ref="C7:D9">C8</f>
        <v>-65236.5</v>
      </c>
      <c r="D7" s="42">
        <f t="shared" si="0"/>
        <v>-66766.6</v>
      </c>
      <c r="E7" s="37">
        <f aca="true" t="shared" si="1" ref="E7:E14">D7/C7%</f>
        <v>102.34546611176259</v>
      </c>
    </row>
    <row r="8" spans="1:5" s="31" customFormat="1" ht="12.75">
      <c r="A8" s="21" t="s">
        <v>130</v>
      </c>
      <c r="B8" s="24" t="s">
        <v>134</v>
      </c>
      <c r="C8" s="42">
        <f t="shared" si="0"/>
        <v>-65236.5</v>
      </c>
      <c r="D8" s="42">
        <f t="shared" si="0"/>
        <v>-66766.6</v>
      </c>
      <c r="E8" s="37">
        <f t="shared" si="1"/>
        <v>102.34546611176259</v>
      </c>
    </row>
    <row r="9" spans="1:5" s="31" customFormat="1" ht="12.75">
      <c r="A9" s="44" t="s">
        <v>132</v>
      </c>
      <c r="B9" s="24" t="s">
        <v>135</v>
      </c>
      <c r="C9" s="42">
        <f t="shared" si="0"/>
        <v>-65236.5</v>
      </c>
      <c r="D9" s="42">
        <f t="shared" si="0"/>
        <v>-66766.6</v>
      </c>
      <c r="E9" s="37">
        <f t="shared" si="1"/>
        <v>102.34546611176259</v>
      </c>
    </row>
    <row r="10" spans="1:8" ht="21" customHeight="1">
      <c r="A10" s="23" t="s">
        <v>133</v>
      </c>
      <c r="B10" s="24" t="s">
        <v>163</v>
      </c>
      <c r="C10" s="42">
        <v>-65236.5</v>
      </c>
      <c r="D10" s="42">
        <v>-66766.6</v>
      </c>
      <c r="E10" s="37">
        <f t="shared" si="1"/>
        <v>102.34546611176259</v>
      </c>
      <c r="F10" s="3"/>
      <c r="G10" s="3"/>
      <c r="H10" s="3"/>
    </row>
    <row r="11" spans="1:8" ht="18" customHeight="1">
      <c r="A11" s="23" t="s">
        <v>137</v>
      </c>
      <c r="B11" s="24" t="s">
        <v>136</v>
      </c>
      <c r="C11" s="42">
        <f aca="true" t="shared" si="2" ref="C11:D13">C12</f>
        <v>87216.6</v>
      </c>
      <c r="D11" s="41">
        <f t="shared" si="2"/>
        <v>83279</v>
      </c>
      <c r="E11" s="37">
        <f t="shared" si="1"/>
        <v>95.4852631265149</v>
      </c>
      <c r="F11" s="3"/>
      <c r="G11" s="3"/>
      <c r="H11" s="3"/>
    </row>
    <row r="12" spans="1:8" ht="18.75" customHeight="1">
      <c r="A12" s="23" t="s">
        <v>138</v>
      </c>
      <c r="B12" s="24" t="s">
        <v>141</v>
      </c>
      <c r="C12" s="42">
        <f t="shared" si="2"/>
        <v>87216.6</v>
      </c>
      <c r="D12" s="41">
        <f t="shared" si="2"/>
        <v>83279</v>
      </c>
      <c r="E12" s="37">
        <f t="shared" si="1"/>
        <v>95.4852631265149</v>
      </c>
      <c r="F12" s="3"/>
      <c r="G12" s="3"/>
      <c r="H12" s="3"/>
    </row>
    <row r="13" spans="1:8" ht="12.75">
      <c r="A13" s="23" t="s">
        <v>139</v>
      </c>
      <c r="B13" s="24" t="s">
        <v>142</v>
      </c>
      <c r="C13" s="42">
        <f t="shared" si="2"/>
        <v>87216.6</v>
      </c>
      <c r="D13" s="41">
        <f t="shared" si="2"/>
        <v>83279</v>
      </c>
      <c r="E13" s="37">
        <f t="shared" si="1"/>
        <v>95.4852631265149</v>
      </c>
      <c r="F13" s="3"/>
      <c r="G13" s="3"/>
      <c r="H13" s="3"/>
    </row>
    <row r="14" spans="1:8" ht="22.5" customHeight="1">
      <c r="A14" s="23" t="s">
        <v>140</v>
      </c>
      <c r="B14" s="24" t="s">
        <v>164</v>
      </c>
      <c r="C14" s="42">
        <v>87216.6</v>
      </c>
      <c r="D14" s="41">
        <v>83279</v>
      </c>
      <c r="E14" s="37">
        <f t="shared" si="1"/>
        <v>95.4852631265149</v>
      </c>
      <c r="F14" s="3"/>
      <c r="G14" s="3"/>
      <c r="H14" s="3"/>
    </row>
    <row r="15" spans="1:7" s="1" customFormat="1" ht="51.75" customHeight="1" hidden="1">
      <c r="A15" s="23" t="s">
        <v>14</v>
      </c>
      <c r="B15" s="20" t="s">
        <v>13</v>
      </c>
      <c r="C15" s="22">
        <v>0</v>
      </c>
      <c r="D15" s="34"/>
      <c r="E15" s="33"/>
      <c r="F15" s="4"/>
      <c r="G15" s="4"/>
    </row>
    <row r="16" spans="1:7" ht="67.5" hidden="1">
      <c r="A16" s="23" t="s">
        <v>21</v>
      </c>
      <c r="B16" s="24" t="s">
        <v>22</v>
      </c>
      <c r="C16" s="22">
        <v>0</v>
      </c>
      <c r="D16" s="34"/>
      <c r="E16" s="33"/>
      <c r="F16" s="5"/>
      <c r="G16" s="5"/>
    </row>
    <row r="17" spans="1:7" ht="53.25" hidden="1">
      <c r="A17" s="19" t="s">
        <v>25</v>
      </c>
      <c r="B17" s="20" t="s">
        <v>26</v>
      </c>
      <c r="C17" s="22">
        <v>0</v>
      </c>
      <c r="D17" s="34"/>
      <c r="E17" s="33"/>
      <c r="F17" s="5"/>
      <c r="G17" s="5"/>
    </row>
    <row r="18" spans="1:7" ht="48.75" customHeight="1" hidden="1">
      <c r="A18" s="19" t="s">
        <v>27</v>
      </c>
      <c r="B18" s="20" t="s">
        <v>28</v>
      </c>
      <c r="C18" s="22">
        <v>0</v>
      </c>
      <c r="D18" s="34"/>
      <c r="E18" s="33"/>
      <c r="F18" s="5"/>
      <c r="G18" s="5"/>
    </row>
    <row r="19" spans="1:7" ht="33.75" hidden="1">
      <c r="A19" s="21" t="s">
        <v>29</v>
      </c>
      <c r="B19" s="24" t="s">
        <v>30</v>
      </c>
      <c r="C19" s="22">
        <v>0</v>
      </c>
      <c r="D19" s="34"/>
      <c r="E19" s="33"/>
      <c r="F19" s="5"/>
      <c r="G19" s="5"/>
    </row>
    <row r="20" spans="1:7" ht="33.75" hidden="1">
      <c r="A20" s="21" t="s">
        <v>31</v>
      </c>
      <c r="B20" s="24" t="s">
        <v>32</v>
      </c>
      <c r="C20" s="22">
        <v>0</v>
      </c>
      <c r="D20" s="34"/>
      <c r="E20" s="33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208"/>
      <c r="B24" s="209"/>
      <c r="C24" s="209"/>
      <c r="D24" s="209"/>
      <c r="E24" s="209"/>
      <c r="F24" s="5"/>
      <c r="G24" s="5"/>
    </row>
    <row r="25" spans="1:7" ht="12.75">
      <c r="A25" s="208"/>
      <c r="B25" s="209"/>
      <c r="C25" s="209"/>
      <c r="D25" s="209"/>
      <c r="E25" s="209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A4" sqref="A4:I4"/>
    </sheetView>
  </sheetViews>
  <sheetFormatPr defaultColWidth="9.00390625" defaultRowHeight="12.75"/>
  <cols>
    <col min="1" max="1" width="9.125" style="0" customWidth="1"/>
  </cols>
  <sheetData>
    <row r="2" spans="1:11" s="50" customFormat="1" ht="31.5" customHeight="1">
      <c r="A2" s="210" t="s">
        <v>280</v>
      </c>
      <c r="B2" s="210"/>
      <c r="C2" s="210"/>
      <c r="D2" s="210"/>
      <c r="E2" s="210"/>
      <c r="F2" s="210"/>
      <c r="G2" s="210"/>
      <c r="H2" s="210"/>
      <c r="I2" s="210"/>
      <c r="J2" s="49"/>
      <c r="K2" s="49"/>
    </row>
    <row r="3" spans="1:11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50" customFormat="1" ht="38.25" customHeight="1">
      <c r="A4" s="211" t="s">
        <v>146</v>
      </c>
      <c r="B4" s="211"/>
      <c r="C4" s="211"/>
      <c r="D4" s="211"/>
      <c r="E4" s="211"/>
      <c r="F4" s="211"/>
      <c r="G4" s="211"/>
      <c r="H4" s="211"/>
      <c r="I4" s="211"/>
      <c r="J4" s="49"/>
      <c r="K4" s="49"/>
    </row>
    <row r="5" spans="1:1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admin</cp:lastModifiedBy>
  <cp:lastPrinted>2016-04-18T08:34:28Z</cp:lastPrinted>
  <dcterms:created xsi:type="dcterms:W3CDTF">2005-12-03T09:30:28Z</dcterms:created>
  <dcterms:modified xsi:type="dcterms:W3CDTF">2024-01-22T12:51:51Z</dcterms:modified>
  <cp:category/>
  <cp:version/>
  <cp:contentType/>
  <cp:contentStatus/>
</cp:coreProperties>
</file>