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X:\Руководство\Климова Елена Валентиновна\2026 год\Решения о бюджете\21-Р от 13.11.2025 Решение об утверждении бюджета на 2026-2028\"/>
    </mc:Choice>
  </mc:AlternateContent>
  <xr:revisionPtr revIDLastSave="0" documentId="13_ncr:1_{E62D0584-C2EF-42A8-967D-213B77D0B73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Приложение 1" sheetId="1" r:id="rId1"/>
    <sheet name="Приложение 2" sheetId="2" r:id="rId2"/>
    <sheet name="Приложение 3" sheetId="4" r:id="rId3"/>
    <sheet name="Приложение 4" sheetId="5" r:id="rId4"/>
  </sheets>
  <definedNames>
    <definedName name="_Hlk85203168" localSheetId="0">'Приложение 1'!$A$6</definedName>
    <definedName name="_xlnm.Print_Area" localSheetId="2">'Приложение 3'!$A$1:$I$147</definedName>
    <definedName name="_xlnm.Print_Area" localSheetId="3">'Приложение 4'!$A$1:$I$144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3" i="5" l="1"/>
  <c r="H33" i="5"/>
  <c r="G33" i="5"/>
  <c r="H28" i="5"/>
  <c r="I28" i="5"/>
  <c r="G28" i="5"/>
  <c r="I22" i="4"/>
  <c r="H22" i="4"/>
  <c r="G22" i="4"/>
  <c r="I145" i="4"/>
  <c r="H145" i="4"/>
  <c r="G145" i="4"/>
  <c r="I79" i="5" l="1"/>
  <c r="I78" i="5" s="1"/>
  <c r="H79" i="5"/>
  <c r="H78" i="5" s="1"/>
  <c r="G79" i="5"/>
  <c r="G78" i="5" s="1"/>
  <c r="I76" i="5"/>
  <c r="H76" i="5"/>
  <c r="G76" i="5"/>
  <c r="I74" i="5"/>
  <c r="H74" i="5"/>
  <c r="G74" i="5"/>
  <c r="I72" i="5"/>
  <c r="H72" i="5"/>
  <c r="G72" i="5"/>
  <c r="I70" i="5"/>
  <c r="H70" i="5"/>
  <c r="G70" i="5"/>
  <c r="I68" i="5"/>
  <c r="H68" i="5"/>
  <c r="G68" i="5"/>
  <c r="E32" i="1"/>
  <c r="F32" i="1"/>
  <c r="H67" i="5" l="1"/>
  <c r="H66" i="5" s="1"/>
  <c r="H65" i="5" s="1"/>
  <c r="H64" i="5" s="1"/>
  <c r="I67" i="5"/>
  <c r="G67" i="5"/>
  <c r="G66" i="5" s="1"/>
  <c r="G65" i="5" s="1"/>
  <c r="G64" i="5" s="1"/>
  <c r="I66" i="5"/>
  <c r="I65" i="5" s="1"/>
  <c r="I64" i="5" s="1"/>
  <c r="I26" i="5"/>
  <c r="H26" i="5"/>
  <c r="G26" i="5"/>
  <c r="I23" i="5"/>
  <c r="H23" i="5"/>
  <c r="G23" i="5"/>
  <c r="I21" i="5"/>
  <c r="H21" i="5"/>
  <c r="H20" i="5" s="1"/>
  <c r="G21" i="5"/>
  <c r="I18" i="5"/>
  <c r="I17" i="5" s="1"/>
  <c r="H18" i="5"/>
  <c r="H17" i="5" s="1"/>
  <c r="G18" i="5"/>
  <c r="G17" i="5" s="1"/>
  <c r="G31" i="5"/>
  <c r="H31" i="5"/>
  <c r="I31" i="5"/>
  <c r="I140" i="5"/>
  <c r="I138" i="5" s="1"/>
  <c r="I137" i="5" s="1"/>
  <c r="H140" i="5"/>
  <c r="H138" i="5" s="1"/>
  <c r="H137" i="5" s="1"/>
  <c r="G140" i="5"/>
  <c r="G138" i="5" s="1"/>
  <c r="G137" i="5" s="1"/>
  <c r="H139" i="5"/>
  <c r="I135" i="5"/>
  <c r="I134" i="5" s="1"/>
  <c r="I133" i="5" s="1"/>
  <c r="I132" i="5" s="1"/>
  <c r="H135" i="5"/>
  <c r="H134" i="5" s="1"/>
  <c r="H133" i="5" s="1"/>
  <c r="H132" i="5" s="1"/>
  <c r="G135" i="5"/>
  <c r="G134" i="5" s="1"/>
  <c r="G133" i="5" s="1"/>
  <c r="G132" i="5" s="1"/>
  <c r="I130" i="5"/>
  <c r="H130" i="5"/>
  <c r="G130" i="5"/>
  <c r="I128" i="5"/>
  <c r="H128" i="5"/>
  <c r="G128" i="5"/>
  <c r="I124" i="5"/>
  <c r="I123" i="5" s="1"/>
  <c r="I122" i="5" s="1"/>
  <c r="H124" i="5"/>
  <c r="H123" i="5" s="1"/>
  <c r="H122" i="5" s="1"/>
  <c r="G124" i="5"/>
  <c r="G123" i="5" s="1"/>
  <c r="G122" i="5" s="1"/>
  <c r="I120" i="5"/>
  <c r="I118" i="5" s="1"/>
  <c r="H120" i="5"/>
  <c r="H119" i="5" s="1"/>
  <c r="G120" i="5"/>
  <c r="G119" i="5" s="1"/>
  <c r="I113" i="5"/>
  <c r="I112" i="5" s="1"/>
  <c r="I111" i="5" s="1"/>
  <c r="H113" i="5"/>
  <c r="H112" i="5" s="1"/>
  <c r="H111" i="5" s="1"/>
  <c r="G113" i="5"/>
  <c r="G112" i="5" s="1"/>
  <c r="G111" i="5" s="1"/>
  <c r="I109" i="5"/>
  <c r="H109" i="5"/>
  <c r="G109" i="5"/>
  <c r="I107" i="5"/>
  <c r="H107" i="5"/>
  <c r="G107" i="5"/>
  <c r="I105" i="5"/>
  <c r="H105" i="5"/>
  <c r="G105" i="5"/>
  <c r="I100" i="5"/>
  <c r="I99" i="5" s="1"/>
  <c r="H100" i="5"/>
  <c r="H99" i="5" s="1"/>
  <c r="G100" i="5"/>
  <c r="G99" i="5" s="1"/>
  <c r="I97" i="5"/>
  <c r="H97" i="5"/>
  <c r="G97" i="5"/>
  <c r="I95" i="5"/>
  <c r="H95" i="5"/>
  <c r="G95" i="5"/>
  <c r="I93" i="5"/>
  <c r="H93" i="5"/>
  <c r="G93" i="5"/>
  <c r="I91" i="5"/>
  <c r="I90" i="5" s="1"/>
  <c r="H91" i="5"/>
  <c r="H90" i="5" s="1"/>
  <c r="G91" i="5"/>
  <c r="G90" i="5" s="1"/>
  <c r="I88" i="5"/>
  <c r="H88" i="5"/>
  <c r="G88" i="5"/>
  <c r="I84" i="5"/>
  <c r="I83" i="5" s="1"/>
  <c r="I82" i="5" s="1"/>
  <c r="H84" i="5"/>
  <c r="H83" i="5" s="1"/>
  <c r="H82" i="5" s="1"/>
  <c r="G84" i="5"/>
  <c r="G83" i="5" s="1"/>
  <c r="G82" i="5" s="1"/>
  <c r="I47" i="5"/>
  <c r="H47" i="5"/>
  <c r="G47" i="5"/>
  <c r="I45" i="5"/>
  <c r="I44" i="5" s="1"/>
  <c r="H45" i="5"/>
  <c r="H44" i="5" s="1"/>
  <c r="G45" i="5"/>
  <c r="I42" i="5"/>
  <c r="H42" i="5"/>
  <c r="G42" i="5"/>
  <c r="I39" i="5"/>
  <c r="I38" i="5" s="1"/>
  <c r="H39" i="5"/>
  <c r="H38" i="5" s="1"/>
  <c r="G39" i="5"/>
  <c r="G38" i="5" s="1"/>
  <c r="I35" i="5"/>
  <c r="H35" i="5"/>
  <c r="G35" i="5"/>
  <c r="G30" i="5" s="1"/>
  <c r="I119" i="5" l="1"/>
  <c r="G44" i="5"/>
  <c r="H30" i="5"/>
  <c r="G127" i="5"/>
  <c r="G126" i="5" s="1"/>
  <c r="I87" i="5"/>
  <c r="I20" i="5"/>
  <c r="G20" i="5"/>
  <c r="H104" i="5"/>
  <c r="H103" i="5" s="1"/>
  <c r="H102" i="5" s="1"/>
  <c r="G118" i="5"/>
  <c r="H127" i="5"/>
  <c r="H126" i="5" s="1"/>
  <c r="G87" i="5"/>
  <c r="G86" i="5" s="1"/>
  <c r="G81" i="5" s="1"/>
  <c r="I104" i="5"/>
  <c r="I103" i="5" s="1"/>
  <c r="I102" i="5" s="1"/>
  <c r="G104" i="5"/>
  <c r="G103" i="5" s="1"/>
  <c r="G102" i="5" s="1"/>
  <c r="G139" i="5"/>
  <c r="H87" i="5"/>
  <c r="H86" i="5" s="1"/>
  <c r="H81" i="5" s="1"/>
  <c r="I127" i="5"/>
  <c r="I126" i="5" s="1"/>
  <c r="I117" i="5" s="1"/>
  <c r="I30" i="5"/>
  <c r="H118" i="5"/>
  <c r="H117" i="5" s="1"/>
  <c r="H41" i="5"/>
  <c r="I86" i="5"/>
  <c r="I81" i="5" s="1"/>
  <c r="I139" i="5"/>
  <c r="I41" i="5"/>
  <c r="G41" i="5"/>
  <c r="I62" i="5"/>
  <c r="I61" i="5" s="1"/>
  <c r="I60" i="5" s="1"/>
  <c r="H62" i="5"/>
  <c r="H61" i="5" s="1"/>
  <c r="H60" i="5" s="1"/>
  <c r="G62" i="5"/>
  <c r="G61" i="5" s="1"/>
  <c r="G60" i="5" s="1"/>
  <c r="I58" i="5"/>
  <c r="I57" i="5" s="1"/>
  <c r="I56" i="5" s="1"/>
  <c r="I55" i="5" s="1"/>
  <c r="H58" i="5"/>
  <c r="H57" i="5" s="1"/>
  <c r="H56" i="5" s="1"/>
  <c r="H55" i="5" s="1"/>
  <c r="G58" i="5"/>
  <c r="G57" i="5" s="1"/>
  <c r="G56" i="5" s="1"/>
  <c r="G55" i="5" s="1"/>
  <c r="I52" i="5"/>
  <c r="I51" i="5" s="1"/>
  <c r="I50" i="5" s="1"/>
  <c r="I49" i="5" s="1"/>
  <c r="H52" i="5"/>
  <c r="H51" i="5" s="1"/>
  <c r="H50" i="5" s="1"/>
  <c r="H49" i="5" s="1"/>
  <c r="G52" i="5"/>
  <c r="G51" i="5" s="1"/>
  <c r="G50" i="5" s="1"/>
  <c r="G49" i="5" s="1"/>
  <c r="G117" i="5" l="1"/>
  <c r="H142" i="5"/>
  <c r="I142" i="5"/>
  <c r="G142" i="5"/>
  <c r="G54" i="5"/>
  <c r="I54" i="5"/>
  <c r="H54" i="5"/>
  <c r="F19" i="1" l="1"/>
  <c r="E19" i="1"/>
  <c r="D19" i="1"/>
  <c r="E39" i="1" l="1"/>
  <c r="F39" i="1"/>
  <c r="D39" i="1"/>
  <c r="E17" i="1"/>
  <c r="F17" i="1"/>
  <c r="D17" i="1"/>
  <c r="D27" i="1"/>
  <c r="D36" i="1"/>
  <c r="H68" i="4" l="1"/>
  <c r="H67" i="4" s="1"/>
  <c r="E48" i="1" l="1"/>
  <c r="F48" i="1"/>
  <c r="D48" i="1"/>
  <c r="D52" i="1" l="1"/>
  <c r="E52" i="1"/>
  <c r="F52" i="1"/>
  <c r="I143" i="4" l="1"/>
  <c r="H143" i="4"/>
  <c r="G143" i="4"/>
  <c r="H140" i="4"/>
  <c r="G140" i="4"/>
  <c r="I140" i="4"/>
  <c r="I138" i="4"/>
  <c r="I137" i="4" s="1"/>
  <c r="H138" i="4"/>
  <c r="G138" i="4"/>
  <c r="I135" i="4"/>
  <c r="I134" i="4" s="1"/>
  <c r="H135" i="4"/>
  <c r="H134" i="4" s="1"/>
  <c r="G135" i="4"/>
  <c r="G134" i="4" s="1"/>
  <c r="I129" i="4"/>
  <c r="I128" i="4" s="1"/>
  <c r="H129" i="4"/>
  <c r="H127" i="4" s="1"/>
  <c r="H126" i="4" s="1"/>
  <c r="G129" i="4"/>
  <c r="G127" i="4" s="1"/>
  <c r="G126" i="4" s="1"/>
  <c r="I124" i="4"/>
  <c r="I123" i="4" s="1"/>
  <c r="I122" i="4" s="1"/>
  <c r="I121" i="4" s="1"/>
  <c r="H124" i="4"/>
  <c r="H123" i="4" s="1"/>
  <c r="H122" i="4" s="1"/>
  <c r="H121" i="4" s="1"/>
  <c r="G124" i="4"/>
  <c r="G123" i="4" s="1"/>
  <c r="G122" i="4" s="1"/>
  <c r="G121" i="4" s="1"/>
  <c r="I119" i="4"/>
  <c r="H119" i="4"/>
  <c r="G119" i="4"/>
  <c r="I117" i="4"/>
  <c r="H117" i="4"/>
  <c r="G117" i="4"/>
  <c r="I113" i="4"/>
  <c r="I112" i="4" s="1"/>
  <c r="I111" i="4" s="1"/>
  <c r="H113" i="4"/>
  <c r="H112" i="4" s="1"/>
  <c r="H111" i="4" s="1"/>
  <c r="G113" i="4"/>
  <c r="G112" i="4" s="1"/>
  <c r="G111" i="4" s="1"/>
  <c r="I109" i="4"/>
  <c r="I107" i="4" s="1"/>
  <c r="H109" i="4"/>
  <c r="H107" i="4" s="1"/>
  <c r="G109" i="4"/>
  <c r="G108" i="4" s="1"/>
  <c r="I102" i="4"/>
  <c r="I101" i="4" s="1"/>
  <c r="I100" i="4" s="1"/>
  <c r="H102" i="4"/>
  <c r="H101" i="4" s="1"/>
  <c r="H100" i="4" s="1"/>
  <c r="G102" i="4"/>
  <c r="G101" i="4" s="1"/>
  <c r="G100" i="4" s="1"/>
  <c r="I98" i="4"/>
  <c r="H98" i="4"/>
  <c r="G98" i="4"/>
  <c r="I96" i="4"/>
  <c r="H96" i="4"/>
  <c r="G96" i="4"/>
  <c r="I94" i="4"/>
  <c r="H94" i="4"/>
  <c r="G94" i="4"/>
  <c r="I89" i="4"/>
  <c r="I88" i="4" s="1"/>
  <c r="H89" i="4"/>
  <c r="H88" i="4" s="1"/>
  <c r="G89" i="4"/>
  <c r="G88" i="4" s="1"/>
  <c r="I86" i="4"/>
  <c r="H86" i="4"/>
  <c r="G86" i="4"/>
  <c r="I84" i="4"/>
  <c r="H84" i="4"/>
  <c r="G84" i="4"/>
  <c r="I82" i="4"/>
  <c r="H82" i="4"/>
  <c r="G82" i="4"/>
  <c r="I80" i="4"/>
  <c r="I79" i="4" s="1"/>
  <c r="H80" i="4"/>
  <c r="H79" i="4" s="1"/>
  <c r="G80" i="4"/>
  <c r="G79" i="4" s="1"/>
  <c r="I77" i="4"/>
  <c r="H77" i="4"/>
  <c r="G77" i="4"/>
  <c r="I73" i="4"/>
  <c r="I72" i="4" s="1"/>
  <c r="I71" i="4" s="1"/>
  <c r="H73" i="4"/>
  <c r="H72" i="4" s="1"/>
  <c r="H71" i="4" s="1"/>
  <c r="G73" i="4"/>
  <c r="G72" i="4" s="1"/>
  <c r="G71" i="4" s="1"/>
  <c r="I68" i="4"/>
  <c r="I67" i="4" s="1"/>
  <c r="G68" i="4"/>
  <c r="G67" i="4" s="1"/>
  <c r="I65" i="4"/>
  <c r="H65" i="4"/>
  <c r="G65" i="4"/>
  <c r="I63" i="4"/>
  <c r="H63" i="4"/>
  <c r="G63" i="4"/>
  <c r="I61" i="4"/>
  <c r="H61" i="4"/>
  <c r="G61" i="4"/>
  <c r="I59" i="4"/>
  <c r="H59" i="4"/>
  <c r="G59" i="4"/>
  <c r="I57" i="4"/>
  <c r="H57" i="4"/>
  <c r="G57" i="4"/>
  <c r="I51" i="4"/>
  <c r="I50" i="4" s="1"/>
  <c r="I49" i="4" s="1"/>
  <c r="H51" i="4"/>
  <c r="H50" i="4" s="1"/>
  <c r="H49" i="4" s="1"/>
  <c r="G51" i="4"/>
  <c r="G50" i="4" s="1"/>
  <c r="G49" i="4" s="1"/>
  <c r="I47" i="4"/>
  <c r="I46" i="4" s="1"/>
  <c r="I45" i="4" s="1"/>
  <c r="I44" i="4" s="1"/>
  <c r="H47" i="4"/>
  <c r="H46" i="4" s="1"/>
  <c r="H45" i="4" s="1"/>
  <c r="H44" i="4" s="1"/>
  <c r="G47" i="4"/>
  <c r="G46" i="4" s="1"/>
  <c r="G45" i="4" s="1"/>
  <c r="G44" i="4" s="1"/>
  <c r="I41" i="4"/>
  <c r="I40" i="4" s="1"/>
  <c r="I39" i="4" s="1"/>
  <c r="I38" i="4" s="1"/>
  <c r="H41" i="4"/>
  <c r="H40" i="4" s="1"/>
  <c r="H39" i="4" s="1"/>
  <c r="H38" i="4" s="1"/>
  <c r="G41" i="4"/>
  <c r="G40" i="4" s="1"/>
  <c r="G39" i="4" s="1"/>
  <c r="G38" i="4" s="1"/>
  <c r="I36" i="4"/>
  <c r="H36" i="4"/>
  <c r="G36" i="4"/>
  <c r="I34" i="4"/>
  <c r="H34" i="4"/>
  <c r="G34" i="4"/>
  <c r="I31" i="4"/>
  <c r="H31" i="4"/>
  <c r="G31" i="4"/>
  <c r="I28" i="4"/>
  <c r="I27" i="4" s="1"/>
  <c r="H28" i="4"/>
  <c r="H27" i="4" s="1"/>
  <c r="G28" i="4"/>
  <c r="G27" i="4" s="1"/>
  <c r="I24" i="4"/>
  <c r="H24" i="4"/>
  <c r="G24" i="4"/>
  <c r="G20" i="4"/>
  <c r="I20" i="4"/>
  <c r="H20" i="4"/>
  <c r="H137" i="4" l="1"/>
  <c r="G137" i="4"/>
  <c r="I33" i="4"/>
  <c r="I30" i="4" s="1"/>
  <c r="G33" i="4"/>
  <c r="G30" i="4" s="1"/>
  <c r="H33" i="4"/>
  <c r="I56" i="4"/>
  <c r="G56" i="4"/>
  <c r="H56" i="4"/>
  <c r="I133" i="4"/>
  <c r="I132" i="4" s="1"/>
  <c r="I131" i="4" s="1"/>
  <c r="G133" i="4"/>
  <c r="G132" i="4" s="1"/>
  <c r="G131" i="4" s="1"/>
  <c r="H133" i="4"/>
  <c r="H132" i="4" s="1"/>
  <c r="H131" i="4" s="1"/>
  <c r="H30" i="4"/>
  <c r="I16" i="5"/>
  <c r="I143" i="5" s="1"/>
  <c r="G116" i="4"/>
  <c r="G115" i="4" s="1"/>
  <c r="I19" i="4"/>
  <c r="I18" i="4" s="1"/>
  <c r="G19" i="4"/>
  <c r="G18" i="4" s="1"/>
  <c r="H19" i="4"/>
  <c r="H18" i="4" s="1"/>
  <c r="I127" i="4"/>
  <c r="I126" i="4" s="1"/>
  <c r="G107" i="4"/>
  <c r="G16" i="5"/>
  <c r="G143" i="5" s="1"/>
  <c r="H128" i="4"/>
  <c r="H116" i="4"/>
  <c r="H115" i="4" s="1"/>
  <c r="H106" i="4" s="1"/>
  <c r="I116" i="4"/>
  <c r="I115" i="4" s="1"/>
  <c r="I106" i="4" s="1"/>
  <c r="H93" i="4"/>
  <c r="H92" i="4" s="1"/>
  <c r="H91" i="4" s="1"/>
  <c r="G93" i="4"/>
  <c r="G92" i="4" s="1"/>
  <c r="G91" i="4" s="1"/>
  <c r="I93" i="4"/>
  <c r="I92" i="4" s="1"/>
  <c r="I91" i="4" s="1"/>
  <c r="I76" i="4"/>
  <c r="I75" i="4" s="1"/>
  <c r="I70" i="4" s="1"/>
  <c r="G76" i="4"/>
  <c r="G75" i="4" s="1"/>
  <c r="G70" i="4" s="1"/>
  <c r="H76" i="4"/>
  <c r="H75" i="4" s="1"/>
  <c r="H70" i="4" s="1"/>
  <c r="I43" i="4"/>
  <c r="H43" i="4"/>
  <c r="G43" i="4"/>
  <c r="H108" i="4"/>
  <c r="I108" i="4"/>
  <c r="G128" i="4"/>
  <c r="I17" i="4" l="1"/>
  <c r="H17" i="4"/>
  <c r="G106" i="4"/>
  <c r="H16" i="5"/>
  <c r="H143" i="5" s="1"/>
  <c r="I55" i="4"/>
  <c r="I54" i="4" s="1"/>
  <c r="I53" i="4" s="1"/>
  <c r="H55" i="4"/>
  <c r="H54" i="4" s="1"/>
  <c r="H53" i="4" s="1"/>
  <c r="G55" i="4"/>
  <c r="G54" i="4" s="1"/>
  <c r="G53" i="4" s="1"/>
  <c r="I16" i="4"/>
  <c r="H16" i="4"/>
  <c r="G17" i="4"/>
  <c r="G16" i="4"/>
  <c r="G15" i="4" s="1"/>
  <c r="I15" i="5"/>
  <c r="H15" i="5" l="1"/>
  <c r="H15" i="4"/>
  <c r="H147" i="4" s="1"/>
  <c r="H144" i="5"/>
  <c r="I15" i="4"/>
  <c r="I147" i="4" s="1"/>
  <c r="G147" i="4"/>
  <c r="I144" i="5"/>
  <c r="G15" i="5"/>
  <c r="G144" i="5" s="1"/>
  <c r="F20" i="2"/>
  <c r="F19" i="2" s="1"/>
  <c r="F18" i="2" s="1"/>
  <c r="E20" i="2"/>
  <c r="E19" i="2" s="1"/>
  <c r="E18" i="2" s="1"/>
  <c r="D20" i="2"/>
  <c r="D19" i="2" s="1"/>
  <c r="D18" i="2" s="1"/>
  <c r="F16" i="2"/>
  <c r="F15" i="2" s="1"/>
  <c r="F14" i="2" s="1"/>
  <c r="E16" i="2"/>
  <c r="E15" i="2" s="1"/>
  <c r="E14" i="2" s="1"/>
  <c r="D16" i="2"/>
  <c r="D15" i="2" s="1"/>
  <c r="D14" i="2" s="1"/>
  <c r="D13" i="2" l="1"/>
  <c r="D22" i="2" s="1"/>
  <c r="F13" i="2"/>
  <c r="F22" i="2" s="1"/>
  <c r="E13" i="2"/>
  <c r="E22" i="2" s="1"/>
  <c r="E27" i="1"/>
  <c r="E26" i="1" s="1"/>
  <c r="F27" i="1"/>
  <c r="F26" i="1" s="1"/>
  <c r="D26" i="1"/>
  <c r="E51" i="1" l="1"/>
  <c r="F51" i="1"/>
  <c r="E47" i="1"/>
  <c r="F47" i="1"/>
  <c r="E44" i="1"/>
  <c r="E43" i="1" s="1"/>
  <c r="F44" i="1"/>
  <c r="F43" i="1" s="1"/>
  <c r="E38" i="1"/>
  <c r="F38" i="1"/>
  <c r="E36" i="1"/>
  <c r="E35" i="1" s="1"/>
  <c r="E34" i="1" s="1"/>
  <c r="F36" i="1"/>
  <c r="F35" i="1" s="1"/>
  <c r="F34" i="1" s="1"/>
  <c r="E30" i="1"/>
  <c r="F30" i="1"/>
  <c r="E23" i="1"/>
  <c r="E22" i="1" s="1"/>
  <c r="E21" i="1" s="1"/>
  <c r="E20" i="1" s="1"/>
  <c r="F23" i="1"/>
  <c r="F22" i="1" s="1"/>
  <c r="F21" i="1" s="1"/>
  <c r="F20" i="1" s="1"/>
  <c r="D23" i="1"/>
  <c r="D22" i="1" s="1"/>
  <c r="D21" i="1" s="1"/>
  <c r="D20" i="1" s="1"/>
  <c r="D30" i="1"/>
  <c r="D32" i="1"/>
  <c r="D35" i="1"/>
  <c r="D34" i="1" s="1"/>
  <c r="D38" i="1"/>
  <c r="D44" i="1"/>
  <c r="D43" i="1" s="1"/>
  <c r="D47" i="1"/>
  <c r="D51" i="1"/>
  <c r="D29" i="1" l="1"/>
  <c r="F46" i="1"/>
  <c r="F42" i="1" s="1"/>
  <c r="F41" i="1" s="1"/>
  <c r="E46" i="1"/>
  <c r="E42" i="1" s="1"/>
  <c r="E41" i="1" s="1"/>
  <c r="F29" i="1"/>
  <c r="E29" i="1"/>
  <c r="D46" i="1"/>
  <c r="D42" i="1" s="1"/>
  <c r="D41" i="1" s="1"/>
  <c r="E25" i="1" l="1"/>
  <c r="E16" i="1" s="1"/>
  <c r="E15" i="1" s="1"/>
  <c r="F25" i="1"/>
  <c r="F16" i="1" s="1"/>
  <c r="F15" i="1" s="1"/>
  <c r="D25" i="1"/>
  <c r="D16" i="1" s="1"/>
  <c r="D15" i="1" s="1"/>
</calcChain>
</file>

<file path=xl/sharedStrings.xml><?xml version="1.0" encoding="utf-8"?>
<sst xmlns="http://schemas.openxmlformats.org/spreadsheetml/2006/main" count="1059" uniqueCount="451">
  <si>
    <t>Приложение № 1</t>
  </si>
  <si>
    <t>УТВЕРЖДАЮ</t>
  </si>
  <si>
    <t>№ п/п</t>
  </si>
  <si>
    <t>Источники доходов</t>
  </si>
  <si>
    <t>Код бюджетной классификации</t>
  </si>
  <si>
    <t>ДОХОДЫ</t>
  </si>
  <si>
    <t>1.</t>
  </si>
  <si>
    <t>НАЛОГОВЫЕ И НЕНАЛОГОВЫЕ ДОХОДЫ</t>
  </si>
  <si>
    <t>000 1 00 00000 00 0000 000</t>
  </si>
  <si>
    <t>Налог на доходы физических лиц</t>
  </si>
  <si>
    <t>000 1 01 02000 01 0000 110</t>
  </si>
  <si>
    <t>ДОХОДЫ ОТ ОКАЗАНИЯ ПЛАТНЫХ УСЛУГ И КОМПЕНСАЦИИ ЗАТРАТ ГОСУДАРСТВА</t>
  </si>
  <si>
    <t>000 1 13 00000 00 0000 000</t>
  </si>
  <si>
    <t>Доходы от компенсации затрат государства</t>
  </si>
  <si>
    <t>000 1 13 02000 00 0000 130</t>
  </si>
  <si>
    <t>1.2.1.1</t>
  </si>
  <si>
    <t>Прочие доходы от компенсации затрат государства</t>
  </si>
  <si>
    <t>000 1 13 02990 00 0000 130</t>
  </si>
  <si>
    <t>1.2.1.1.1</t>
  </si>
  <si>
    <t>000 1 13 02993 03 0000 130</t>
  </si>
  <si>
    <t>1.2.1.1.1.1</t>
  </si>
  <si>
    <t>Другие виды прочих доходов от компенсации затрат бюджетов внутригородских муниципальных образований Санкт-Петербурга</t>
  </si>
  <si>
    <t>907 1 13 02993 03 0200 130</t>
  </si>
  <si>
    <t>ШТРАФЫ, САНКЦИИ, ВОЗМЕЩЕНИЕ УЩЕРБА</t>
  </si>
  <si>
    <t>000 1 16 00000 00 0000 000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</si>
  <si>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</si>
  <si>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000 1 16 07000 00 0000 140</t>
  </si>
  <si>
    <t>1.3.1.1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</si>
  <si>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государственным (муниципальным) контрактом</t>
  </si>
  <si>
    <t>000 1 16 07010 00 0000 140</t>
  </si>
  <si>
    <t>1.3.1.1.1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</si>
  <si>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внутригородского муниципального образования города федерального значения (муниципальным)</t>
  </si>
  <si>
    <t>907 1 16 07010 03 0000 140</t>
  </si>
  <si>
    <t>1.3.1.2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</si>
  <si>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</t>
  </si>
  <si>
    <t>000 1 16 07090 00 0000 140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</si>
  <si>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внутригородского муниципального образования города федерального значения</t>
  </si>
  <si>
    <t xml:space="preserve"> 907 1 16 07090 03 0000 140</t>
  </si>
  <si>
    <t>Платежи в целях возмещения причиненного ущерба (убытков)</t>
  </si>
  <si>
    <t>000 1 16 10000 00 0000 140</t>
  </si>
  <si>
    <t>1.3.2.1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</si>
  <si>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бюджеты бюджетной системы Российской Федерации по нормативам, действовавшим в 2019 году</t>
  </si>
  <si>
    <t>1.3.2.1.1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</si>
  <si>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</t>
  </si>
  <si>
    <t>000 1 16 10123 01 0000 140</t>
  </si>
  <si>
    <t>847 1 16 10123 01 0031 140</t>
  </si>
  <si>
    <t>ПРОЧИЕ НЕНАЛОГОВЫЕ ДОХОДЫ</t>
  </si>
  <si>
    <t>000 1 1700000 00 0000 000</t>
  </si>
  <si>
    <t>Прочие неналоговые доходы</t>
  </si>
  <si>
    <t>000 1 17 05000 00 0000 180</t>
  </si>
  <si>
    <t>1.4.1.1</t>
  </si>
  <si>
    <t>Прочие неналоговые доходы бюджетов внутригородских муниципальных образований городов федерального значения</t>
  </si>
  <si>
    <t>907 1 17 05030 03 0000 180</t>
  </si>
  <si>
    <t>БЕЗВОЗМЕЗДНЫЕ ПОСТУПЛЕНИЯ</t>
  </si>
  <si>
    <t>000 2 00 00000 00 0000 000</t>
  </si>
  <si>
    <t>БЕЗВОЗМЕЗДНЫЕ ПОСТУПЛЕНИЯ ОТ ДРУГИХ БЮДЖЕТОВ БЮДЖЕТНОЙ СИСТЕМЫ РОССИЙСКОЙ ФЕДЕРАЦИИ</t>
  </si>
  <si>
    <t>000 2 02 00000 00 0000 000</t>
  </si>
  <si>
    <t>Дотации бюджетам бюджетной системы Российской Федерации</t>
  </si>
  <si>
    <t>000 2 02 10000 00 0000 000</t>
  </si>
  <si>
    <t>2.1.1.1</t>
  </si>
  <si>
    <t>Дотации на выравнивание бюджетной обеспеченности</t>
  </si>
  <si>
    <t>000 2 02 15001 00 0000 000</t>
  </si>
  <si>
    <t>2.1.1.1.1</t>
  </si>
  <si>
    <t>907 2 02 15001 03 0000 000</t>
  </si>
  <si>
    <t>Субвенции бюджетам бюджетной системы Российской Федерации</t>
  </si>
  <si>
    <t>000 2 02 30000 00 0000 150</t>
  </si>
  <si>
    <t>2.1.2.1</t>
  </si>
  <si>
    <t>Субвенции местным бюджетам на выполнение передаваемых полномочий субъектов Российской Федерации</t>
  </si>
  <si>
    <t>000 2 02 30024 00 0000 150</t>
  </si>
  <si>
    <t>2.1.2.1.1</t>
  </si>
  <si>
    <t>Субвенции бюджетам внутригородских муниципальных образований городов федерального значения на выполнение передаваемых полномочий субъектов Российской Федерации</t>
  </si>
  <si>
    <t>2.1.2.1.1.1</t>
  </si>
  <si>
    <t>Субвенции бюджетам внутригородских муниципальных образований Санкт-Петербурга на выполнение отдельных государственных полномочий Санкт-Петербурга по организации и осуществлению деятельности по опеке и попечительству</t>
  </si>
  <si>
    <t>907 2 02 30024 03 0100 150</t>
  </si>
  <si>
    <t>2.1.2.1.1.2</t>
  </si>
  <si>
    <t>Субвенции бюджетам внутригородских муниципальных образований Санкт-Петербурга на выполнение отдельного государственного полномочия Санкт-Петербурга по определению должностных лиц, уполномоченных составлять протоколы об административных правонарушениях, и составлению протоколов об административных правонарушениях</t>
  </si>
  <si>
    <t>907 2 02 30024 03 0200 150</t>
  </si>
  <si>
    <t>2.1.2.2</t>
  </si>
  <si>
    <t>000 2 02 30027 00 0000 150</t>
  </si>
  <si>
    <t>2.1.2.2.1</t>
  </si>
  <si>
    <t>2.1.2.2.1.1</t>
  </si>
  <si>
    <t>Субвенции бюджетам внутригородских муниципальных образований Санкт-Петербурга на содержание ребенка в семье опекуна и приемной семье</t>
  </si>
  <si>
    <t xml:space="preserve"> 907 2 02 30027 03 0100 150 </t>
  </si>
  <si>
    <t>2.1.2.2.1.2</t>
  </si>
  <si>
    <t>Субвенции бюджетам внутригородских муниципальных образований Санкт-Петербурга на вознаграждение, причитающееся приемному родителю</t>
  </si>
  <si>
    <t xml:space="preserve"> 907 2 02 30027 03 0200 150 </t>
  </si>
  <si>
    <t>1.1</t>
  </si>
  <si>
    <t>1.1.1</t>
  </si>
  <si>
    <t>1.2</t>
  </si>
  <si>
    <t>1.2.1</t>
  </si>
  <si>
    <t>1.3</t>
  </si>
  <si>
    <t>1.3.1</t>
  </si>
  <si>
    <t>1.4</t>
  </si>
  <si>
    <t>1.4.1</t>
  </si>
  <si>
    <t>2.1</t>
  </si>
  <si>
    <t>2.1.1</t>
  </si>
  <si>
    <t>2.1.2</t>
  </si>
  <si>
    <t>ГРБС</t>
  </si>
  <si>
    <t>Код источника</t>
  </si>
  <si>
    <t>Наименование</t>
  </si>
  <si>
    <t>01 05 00 00 00 0000 000</t>
  </si>
  <si>
    <t>Изменение остатков средств на счетах по учету средств бюджета</t>
  </si>
  <si>
    <t>01 05 00 00 00 0000 500</t>
  </si>
  <si>
    <t>Увеличение остатков средств бюджетов</t>
  </si>
  <si>
    <t>01 05 02 00 00 0000 500</t>
  </si>
  <si>
    <t>Увеличение прочих остатков средств бюджетов</t>
  </si>
  <si>
    <t>01 05 02 01 00 0000 510</t>
  </si>
  <si>
    <t>Увеличение прочих остатков денежных средств бюджетов</t>
  </si>
  <si>
    <t>01 05 02 01 03 0000 510</t>
  </si>
  <si>
    <t>Увеличение прочих остатков денежных средств бюджетов внутригородских муниципальных образований городов федерального значения</t>
  </si>
  <si>
    <t>01 05 00 00 00 0000 600</t>
  </si>
  <si>
    <t>Уменьшение остатков средств бюджетов</t>
  </si>
  <si>
    <t>01 05 02 00 00 0000 600</t>
  </si>
  <si>
    <t>Уменьшение прочих остатков средств бюджетов</t>
  </si>
  <si>
    <t>01 05 02 01 00 0000 610</t>
  </si>
  <si>
    <t>Уменьшение прочих остатков денежных средств бюджетов</t>
  </si>
  <si>
    <t>01 05 02 01 03 0000 610</t>
  </si>
  <si>
    <t>Уменьшение прочих остатков денежных средств бюджетов внутригородских муниципальных образований городов федерального значения</t>
  </si>
  <si>
    <t>ВСЕГО ИСТОЧНИКОВ ФИНАНСИРОВАНИЯ ДЕФИЦИТА БЮДЖЕТА</t>
  </si>
  <si>
    <t>000</t>
  </si>
  <si>
    <t>907</t>
  </si>
  <si>
    <t>Приложение № 2</t>
  </si>
  <si>
    <t>Наименование статей</t>
  </si>
  <si>
    <t>Код раздела, подраздела</t>
  </si>
  <si>
    <t>Код целевой статьи</t>
  </si>
  <si>
    <t xml:space="preserve">Код вида расходов </t>
  </si>
  <si>
    <t>ОБЩЕГОСУДАРСТВЕННЫЕ ВОПРОСЫ</t>
  </si>
  <si>
    <t>Функционирование высшего должностного лица субъекта Российской Федерации и муниципального образования</t>
  </si>
  <si>
    <t>Расходы на содержание главы муниципального образования</t>
  </si>
  <si>
    <t>1.1.1.1</t>
  </si>
  <si>
    <t>Расходы на выплату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</si>
  <si>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</si>
  <si>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Расходы на выплату депутату, члену выборного органа местного самоуправления, выборному должностному лицу местного самоуправления, осуществляющему свои полномочия на непостоянной основе, денежной компенсации, в связи с осуществлением им своего мандата</t>
  </si>
  <si>
    <t>Расходы на обеспечение деятельности аппарата представительного органа муниципального образования</t>
  </si>
  <si>
    <t>1.2.2.1</t>
  </si>
  <si>
    <t>Закупка товаров, работ и услуг для обеспечения государственных (муниципальных) нужд</t>
  </si>
  <si>
    <t>1.2.2.2</t>
  </si>
  <si>
    <t>Иные бюджетные ассигнования</t>
  </si>
  <si>
    <t>Расходы на содержание заместителя главы муниципального образования</t>
  </si>
  <si>
    <t>1.2.3.1</t>
  </si>
  <si>
    <t>Расходы на содержание и обеспечение деятельности местной администрации муниципального образования</t>
  </si>
  <si>
    <t>1.3.1.3</t>
  </si>
  <si>
    <t>00200G0850</t>
  </si>
  <si>
    <t>Резервные фонды</t>
  </si>
  <si>
    <t>Расходы, связанные с реализацией мероприятий по формированию резервного фонда местной администрации муниципального образования</t>
  </si>
  <si>
    <t>Другие общегосударственные вопросы</t>
  </si>
  <si>
    <t>09200G0100</t>
  </si>
  <si>
    <t>1.5.1.1</t>
  </si>
  <si>
    <t>НАЦИОНАЛЬНАЯ БЕЗОПАСНОСТЬ И ПРАВООХРАНИТЕЛЬНАЯ ДЕЯТЕЛЬНОСТЬ</t>
  </si>
  <si>
    <t>Защита населения и территории от чрезвычайных ситуаций природного и техногенного характера, пожарная безопасность</t>
  </si>
  <si>
    <t>НАЦИОНАЛЬНАЯ ЭКОНОМИКА</t>
  </si>
  <si>
    <t>Общеэкономические вопросы</t>
  </si>
  <si>
    <t>3.1.1.1</t>
  </si>
  <si>
    <t>3.2.1.1</t>
  </si>
  <si>
    <t>ЖИЛИЩНО-КОММУНАЛЬНОЕ ХОЗЯЙСТВО</t>
  </si>
  <si>
    <t>Благоустройство</t>
  </si>
  <si>
    <t>4.1.1.1</t>
  </si>
  <si>
    <t>ОБРАЗОВАНИЕ</t>
  </si>
  <si>
    <t>Профессиональная подготовка, переподготовка и повышение квалификации</t>
  </si>
  <si>
    <t>5.1.1.1</t>
  </si>
  <si>
    <t>Другие вопросы в области образования</t>
  </si>
  <si>
    <t>5.2.1.1</t>
  </si>
  <si>
    <t>5.2.2.1</t>
  </si>
  <si>
    <t>КУЛЬТУРА, КИНЕМАТОГРАФИЯ</t>
  </si>
  <si>
    <t>Культура</t>
  </si>
  <si>
    <t>6.1.1.1</t>
  </si>
  <si>
    <t>6.1.2.1</t>
  </si>
  <si>
    <t>Другие вопросы в области культуры, кинематографии</t>
  </si>
  <si>
    <t>Расходы на содержание и обеспечение деятельности муниципального казенного учреждения</t>
  </si>
  <si>
    <t>СОЦИАЛЬНАЯ ПОЛИТИКА</t>
  </si>
  <si>
    <t xml:space="preserve">Пенсионное обеспечение </t>
  </si>
  <si>
    <t>Расходы, связанные с реализацией мероприятий по назначению, выплате, перерасчету пенсии за выслугу лет лицам, замещавшим муниципальные должности, должности муниципальной службы в органах местного самоуправления, муниципальных органах муниципальных образований (далее - доплата к пенсии), а также приостановление, возобновление, прекращение выплаты доплаты к пенсии в соответствии с законом Санкт-Петербурга</t>
  </si>
  <si>
    <t>7.1.1.1</t>
  </si>
  <si>
    <t>Социальное обеспечение и иные выплаты населению</t>
  </si>
  <si>
    <t>Социальное обеспечение населения</t>
  </si>
  <si>
    <t>7.2.1.1</t>
  </si>
  <si>
    <t>Охрана семьи и детства</t>
  </si>
  <si>
    <t>51100G0860</t>
  </si>
  <si>
    <t>7.3.1.1</t>
  </si>
  <si>
    <t>51100G0870</t>
  </si>
  <si>
    <t>ФИЗИЧЕСКАЯ КУЛЬТУРА И СПОРТ</t>
  </si>
  <si>
    <t>Массовый спорт</t>
  </si>
  <si>
    <t>8.1.1.1</t>
  </si>
  <si>
    <t>СРЕДСТВА МАССОВОЙ ИНФОРМАЦИИ</t>
  </si>
  <si>
    <t>Периодическая печать и издательства</t>
  </si>
  <si>
    <t>9.1.1.1</t>
  </si>
  <si>
    <t>Итого расходы</t>
  </si>
  <si>
    <t>Приложение № 3</t>
  </si>
  <si>
    <t>1.2.2</t>
  </si>
  <si>
    <t>1.2.3</t>
  </si>
  <si>
    <t>1.3.2</t>
  </si>
  <si>
    <t>1.5</t>
  </si>
  <si>
    <t>1.5.1</t>
  </si>
  <si>
    <t>3.1</t>
  </si>
  <si>
    <t>3.1.1</t>
  </si>
  <si>
    <t>3.2</t>
  </si>
  <si>
    <t>3.2.1</t>
  </si>
  <si>
    <t>4.1</t>
  </si>
  <si>
    <t>4.1.1</t>
  </si>
  <si>
    <t>5.1</t>
  </si>
  <si>
    <t>5.1.1</t>
  </si>
  <si>
    <t>5.2</t>
  </si>
  <si>
    <t>5.2.1</t>
  </si>
  <si>
    <t>5.2.2</t>
  </si>
  <si>
    <t>6.1</t>
  </si>
  <si>
    <t>6.1.1</t>
  </si>
  <si>
    <t>6.1.2</t>
  </si>
  <si>
    <t>7.1</t>
  </si>
  <si>
    <t>7.1.1</t>
  </si>
  <si>
    <t>7.2</t>
  </si>
  <si>
    <t>7.2.1</t>
  </si>
  <si>
    <t>7.3</t>
  </si>
  <si>
    <t>7.3.1</t>
  </si>
  <si>
    <t>8.1</t>
  </si>
  <si>
    <t>8.1.1</t>
  </si>
  <si>
    <t>9.1</t>
  </si>
  <si>
    <t>9.1.1</t>
  </si>
  <si>
    <t>0100</t>
  </si>
  <si>
    <t>0102</t>
  </si>
  <si>
    <t>0103</t>
  </si>
  <si>
    <t>0104</t>
  </si>
  <si>
    <t>0111</t>
  </si>
  <si>
    <t>0113</t>
  </si>
  <si>
    <t>0300</t>
  </si>
  <si>
    <t>0310</t>
  </si>
  <si>
    <t>0400</t>
  </si>
  <si>
    <t>0401</t>
  </si>
  <si>
    <t>0412</t>
  </si>
  <si>
    <t>0500</t>
  </si>
  <si>
    <t>0503</t>
  </si>
  <si>
    <t>0700</t>
  </si>
  <si>
    <t>0705</t>
  </si>
  <si>
    <t>0709</t>
  </si>
  <si>
    <t>0800</t>
  </si>
  <si>
    <t>0801</t>
  </si>
  <si>
    <t>0804</t>
  </si>
  <si>
    <t>Код вида расходов (группа)</t>
  </si>
  <si>
    <t>1.1.1.2</t>
  </si>
  <si>
    <t>1.1.1.3</t>
  </si>
  <si>
    <t>1.1.2.1</t>
  </si>
  <si>
    <t>10.1.1.1</t>
  </si>
  <si>
    <t>Приложение № 4</t>
  </si>
  <si>
    <t>1</t>
  </si>
  <si>
    <t>1.1.2</t>
  </si>
  <si>
    <t>10.1</t>
  </si>
  <si>
    <t>10.1.1</t>
  </si>
  <si>
    <t>Другие вопросы в области национальной экономики</t>
  </si>
  <si>
    <t>Субвенции бюджетам на содержание ребенка, находящегося под опекой, попечительством, а также вознаграждение, причитающееся опекуну (попечителю), приемному родителю</t>
  </si>
  <si>
    <t>Субвенции бюджетам внутригородских муниципальных образований городов федерального значения на содержание ребенка, находящегося под опекой, попечительством, а также вознаграждение, причитающееся опекуну (попечителю), приемному родителю</t>
  </si>
  <si>
    <t>плановый период</t>
  </si>
  <si>
    <t xml:space="preserve">Сумма, тыс. руб. </t>
  </si>
  <si>
    <t>Сумма (тыс. руб.)</t>
  </si>
  <si>
    <t>Непрограммные расходы</t>
  </si>
  <si>
    <t>Муниципальная программа "Управление"</t>
  </si>
  <si>
    <t>Формирование архивных фондов органов местного самоуправления, муниципальных предприятий и учреждений</t>
  </si>
  <si>
    <t>Организация профессионального образования и дополнительного профессионального образования выборных должностных лиц местного самоуправления, членов выборных органов местного самоуправления, депутатов муниципальных советов муниципальных образований, муниципальных служащих и работников муниципальных учреждений, организация подготовки кадров для муниципальной службы в порядке, предусмотренном законодательством Российской Федерации об образовании и законодательством Российской Федерации о муниципальной службе</t>
  </si>
  <si>
    <t>Содействие развитию малого бизнеса на территории муниципального образования</t>
  </si>
  <si>
    <t>Осуществление экологического просвещения, а также организация экологического воспитания и формирования экологической культуры в области обращения с твердыми коммунальными отходами</t>
  </si>
  <si>
    <t>Муниципальная программа "Профилактика"</t>
  </si>
  <si>
    <t>Участие в деятельности по профилактике правонарушений в Санкт-Петербурге в соответствии с федеральным законодательством и законодательством Санкт-Петербурга</t>
  </si>
  <si>
    <t>Участие в профилактике терроризма и экстремизма, а также в минимизации и(или) ликвидации последствий их проявлений на территории муниципального образования в форме и порядке, установленных федеральным законодательством и законодательством Санкт-Петербурга</t>
  </si>
  <si>
    <t>Организация и проведение на территории муниципального образования информационно-пропагандистских мероприятий по разъяснению сущности терроризма и экстремизма, их общественной опасности, по формированию у граждан неприятия идеологии терроризма и экстремизма, в том числе путем распространения информационных материалов, печатной продукции, проведения разъяснительной работы и иных мероприятий</t>
  </si>
  <si>
    <t>Муниципальная программа "Временное трудоустройство"</t>
  </si>
  <si>
    <t>участие в организации и финансировании</t>
  </si>
  <si>
    <t>Участие в организации и финансировании временного трудоустройства несовершеннолетних в возрасте от 14 до 18 лет в свободное от учебы время</t>
  </si>
  <si>
    <t>3.1.1.1.1</t>
  </si>
  <si>
    <t>3.1.1.1.1.1</t>
  </si>
  <si>
    <t>Муниципальная программа "Благоустройство"</t>
  </si>
  <si>
    <t>Национальная экономика</t>
  </si>
  <si>
    <t>Национальная безопасность и правоохранительная деятельность</t>
  </si>
  <si>
    <t>Организация благоустройства на внутриквартальной территории муниципального образования</t>
  </si>
  <si>
    <t>Содержание внутриквартальных территорий в части обеспечения ремонта покрытий, расположенных на внутриквартальных территориях, и проведения санитарных рубок (в том числе удаление аварийных, больных деревьев и кустарников) на территориях, не относящихся к территориям зеленых насаждений в соответствии с законом Санкт-Петербурга</t>
  </si>
  <si>
    <t>Размещение, содержание, включая ремонт, ограждений декоративных, ограждений газонных, парковочных столбиков, полусфер, надолбов, приствольных решеток, устройств для вертикального озеленения и цветочного оформления, навесов, беседок, уличной мебели, урн, элементов озеленения, информационных щитов и стендов; размещение планировочного устройства, за исключением велосипедных дорожек, размещение покрытий, предназначенных для кратковременного и длительного хранения индивидуального автотранспорта, на внутриквартальных территориях</t>
  </si>
  <si>
    <t>Временное размещение, содержание, включая ремонт, элементов оформления Санкт-Петербурга к мероприятиям, в том числе культурно-массовым мероприятиям, городского, всероссийского и международного значения на внутриквартальных территориях</t>
  </si>
  <si>
    <t>Осуществление работ в сфере озеленения на территории зеленых насаждений общего пользования местного значения муниципального образования</t>
  </si>
  <si>
    <t>Организация благоустройства территории муниципального образования, находящейся в границах территорий объектов культурного наследия народов Российской Федерации (выявленных объектов культурного наследия)</t>
  </si>
  <si>
    <t>Участие в создании условий для реализации мер, направленных на укрепление межнационального и межконфессионального согласия, сохранение и развитие языков и культуры народов Российской Федерации, проживающих на территории муниципального образования, социальную и культурную адаптацию мигрантов, профилактику межнациональных (межэтнических) конфликтов</t>
  </si>
  <si>
    <t>Проведение подготовки и обучения неработающего населения способам защиты и действиям в чрезвычайных ситуациях, а также способам защиты от опасностей, возникающих при ведении военных действий или вследствие этих действий</t>
  </si>
  <si>
    <t>Участие в формах, установленных законодательством Санкт-Петербурга, в мероприятиях по профилактике незаконного потребления наркотических средств и психотропных веществ, новых потенциально опасных психоактивных веществ, наркомании в Санкт-Петербурге</t>
  </si>
  <si>
    <t>Участие в реализации мер по профилактике дорожно-транспортного травматизма на территории муниципального образования, включая размещение, содержание и ремонт искусственных неровностей на внутриквартальных проездах</t>
  </si>
  <si>
    <t>Муниципальная программа "Молодежная политика"</t>
  </si>
  <si>
    <t>проведение работ по военно-патриотическому воспитанию граждан</t>
  </si>
  <si>
    <t>Муниципальная программа "Культурно-массовые мероприятия"</t>
  </si>
  <si>
    <t>Организация и проведение местных и участие в организации и проведении городских праздничных и иных зрелищных мероприятий</t>
  </si>
  <si>
    <t>Организация и проведение досуговых мероприятий для жителей муниципального образования</t>
  </si>
  <si>
    <t>Организация и проведение мероприятий по сохранению и развитию местных традиций и обрядов</t>
  </si>
  <si>
    <t>1001</t>
  </si>
  <si>
    <t>1003</t>
  </si>
  <si>
    <t>1004</t>
  </si>
  <si>
    <t>Муниципальная программа "Физическая культура и спорт"</t>
  </si>
  <si>
    <t>обеспечение условий для развития на территории муниципального образования физической культуры и массового спорта, организация и проведение официальных физкультурных мероприятий, физкультурно-оздоровительных мероприятий и спортивных мероприятий муниципального образования</t>
  </si>
  <si>
    <t>1102</t>
  </si>
  <si>
    <t>Муниципальная программа "Информирование"</t>
  </si>
  <si>
    <t>1202</t>
  </si>
  <si>
    <t>Учреждение печатного средства массовой информации для опубликования муниципальных правовых актов, обсуждения проектов муниципальных правовых актов по вопросам местного значения, доведения до сведения жителей муниципального образования официальной информации о социально-экономическом и культурном развитии муниципального образования, о развитии его общественной инфраструктуры и иной официальной информации</t>
  </si>
  <si>
    <t xml:space="preserve">Итого расходов по муниципальным программам </t>
  </si>
  <si>
    <t>Итого непрограммные расходы</t>
  </si>
  <si>
    <t xml:space="preserve">Непрограммные расходы </t>
  </si>
  <si>
    <t>Итого расходов</t>
  </si>
  <si>
    <t>9</t>
  </si>
  <si>
    <t>3.2.1.1.1</t>
  </si>
  <si>
    <t>4.1.1.2</t>
  </si>
  <si>
    <t>4.1.1.2.1</t>
  </si>
  <si>
    <t>4.1.1.1.2</t>
  </si>
  <si>
    <t>4.1.1.1.2.1</t>
  </si>
  <si>
    <t>4.1.1.1.3</t>
  </si>
  <si>
    <t>4.1.1.1.3.1</t>
  </si>
  <si>
    <t>4.1.1.1.4</t>
  </si>
  <si>
    <t>4.1.1.1.4.1</t>
  </si>
  <si>
    <t>4.1.1.3</t>
  </si>
  <si>
    <t>4.1.1.3.1</t>
  </si>
  <si>
    <t>4.1.1.3.1.1</t>
  </si>
  <si>
    <t>5.1.1.1.1</t>
  </si>
  <si>
    <t>5.2.1.1.1</t>
  </si>
  <si>
    <t>5.2.1.2</t>
  </si>
  <si>
    <t>5.2.1.2.1</t>
  </si>
  <si>
    <t>5.2.1.2.1.1</t>
  </si>
  <si>
    <t>5.2.1.3</t>
  </si>
  <si>
    <t>5.2.1.3.1</t>
  </si>
  <si>
    <t>5.2.1.4</t>
  </si>
  <si>
    <t>5.2.1.4.1</t>
  </si>
  <si>
    <t>5.2.1.5</t>
  </si>
  <si>
    <t>5.2.1.5.1</t>
  </si>
  <si>
    <t>5.2.2.1.1</t>
  </si>
  <si>
    <t>6.1.1.1.1</t>
  </si>
  <si>
    <t>6.1.1.2</t>
  </si>
  <si>
    <t>9.1.1.1.1</t>
  </si>
  <si>
    <t>6.1.1.2.1</t>
  </si>
  <si>
    <t>6.1.1.3</t>
  </si>
  <si>
    <t>6.1.1.3.1</t>
  </si>
  <si>
    <t>6.1.2.1.1</t>
  </si>
  <si>
    <t>6.2.1.1.1</t>
  </si>
  <si>
    <t>6.2.1.1.1.1</t>
  </si>
  <si>
    <t>7.3.1.1.1</t>
  </si>
  <si>
    <t>7.3.1.2</t>
  </si>
  <si>
    <t>7.3.1.2.1</t>
  </si>
  <si>
    <t>8</t>
  </si>
  <si>
    <t>Обеспечение условий для развития на территории муниципального образования физической культуры и массового спорта, организация и проведение официальных физкультурных мероприятий, физкультурно-оздоровительных мероприятий и спортивных мероприятий муниципального образования</t>
  </si>
  <si>
    <t>8.1.1.1.1</t>
  </si>
  <si>
    <t>Содержание внутриквартальных территорий в части обеспечения ремонта покрытий, расположенных на внутриквартальных территориях, и проведения санитарных рубок (в том числе удаление аварийных, больных деревьев и кустарников) на территориях, не относящихся к территориям зеленых насаждений в соответствии с законом Санкт-Петербурга , находящихся в границах территорий объектов культурного наследия народов Российской Федерации (выявленных объектов культурного наследия)</t>
  </si>
  <si>
    <t>Содержание внутриквартальных территорий в части обеспечения ремонта покрытий, расположенных на внутриквартальных территориях, и проведения санитарных рубок (в том числе удаление аварийных, больных деревьев и кустарников) на территориях, не относящихся к территориям зеленых насаждений в соответствии с законом Санкт-Петербурга, находящихся в границах территорий объектов культурного наследия народов Российской Федерации (выявленных объектов культурного наследия)</t>
  </si>
  <si>
    <t>Участие в организации и финансировании</t>
  </si>
  <si>
    <t>Проведение работ по военно-патриотическому воспитанию граждан</t>
  </si>
  <si>
    <t>6.1.2.1.2</t>
  </si>
  <si>
    <t>6.1.2.1.3</t>
  </si>
  <si>
    <t>2026
год</t>
  </si>
  <si>
    <t>1.3.2.2</t>
  </si>
  <si>
    <t>1.3.2.2.1</t>
  </si>
  <si>
    <t>Расходы на исполнение государственного полномочия по организации и осуществлению деятельности по опеке и попечительству за счет субвенции из бюджета Санкт-Петербурга</t>
  </si>
  <si>
    <t>Расходы на исполнение государственного полномочия по составлению протоколов об административных правонарушениях за счет субвенции из бюджета Санкт-Петербурга</t>
  </si>
  <si>
    <t>Расходы на исполнение государственного полномочия по выплате денежных средств на содержание ребенка в семье опекуна и приемной семье за счет субвенции из бюджета Санкт-Петербурга</t>
  </si>
  <si>
    <t>Расходы на исполнение государственного полномочия по выплате денежных средств на вознаграждение приемным родителям за счет субвенции из бюджета Санкт-Петербурга</t>
  </si>
  <si>
    <t>0100000000</t>
  </si>
  <si>
    <t>0300000000</t>
  </si>
  <si>
    <t>0400000000</t>
  </si>
  <si>
    <t>0110000000</t>
  </si>
  <si>
    <t>0310000000</t>
  </si>
  <si>
    <t>0140000000</t>
  </si>
  <si>
    <t>0440000000</t>
  </si>
  <si>
    <t>0200000000</t>
  </si>
  <si>
    <t>0210000000</t>
  </si>
  <si>
    <t>0210100000</t>
  </si>
  <si>
    <t>0130000000</t>
  </si>
  <si>
    <t>0310200000</t>
  </si>
  <si>
    <t>0310300000</t>
  </si>
  <si>
    <t>0310400000</t>
  </si>
  <si>
    <t>0310500000</t>
  </si>
  <si>
    <t>0320000000</t>
  </si>
  <si>
    <t>0330000000</t>
  </si>
  <si>
    <t>0330100000</t>
  </si>
  <si>
    <t>0120000000</t>
  </si>
  <si>
    <t>0410000000</t>
  </si>
  <si>
    <t>0420000000</t>
  </si>
  <si>
    <t>0420100000</t>
  </si>
  <si>
    <t>0430000000</t>
  </si>
  <si>
    <t>0450000000</t>
  </si>
  <si>
    <t>0460000000</t>
  </si>
  <si>
    <t>0500000000</t>
  </si>
  <si>
    <t>0600000000</t>
  </si>
  <si>
    <t>0610000000</t>
  </si>
  <si>
    <t>0620000000</t>
  </si>
  <si>
    <t>0630000000</t>
  </si>
  <si>
    <t>0700000000</t>
  </si>
  <si>
    <t>0710000000</t>
  </si>
  <si>
    <t>0800000000</t>
  </si>
  <si>
    <t>0810000000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</si>
  <si>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</si>
  <si>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Административные штрафы, установленные законами субъектов Российской Федерации об административных правонарушениях</t>
  </si>
  <si>
    <t>Административные штрафы, установленные законами субъектов Российской Федерации об административных правонарушениях, за нарушение законов и иных нормативных правовых актов субъектов Российской Федерации</t>
  </si>
  <si>
    <t>000 1 16 02000 02 0000 140</t>
  </si>
  <si>
    <t xml:space="preserve"> 000 1 16 02010 02 0000 140</t>
  </si>
  <si>
    <t>847 1 16 02010 02 0700 140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</si>
  <si>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 (доходы бюджетов внутригородских муниципальных образований городов федерального значения, за исключением доходов, направляемых на формирование муниципального дорожного фонда, а также иных платежей в случае принятия решения финансовым органом муниципального образования о раздельном учете задолженности)</t>
  </si>
  <si>
    <t>Прочие доходы от компенсации затрат бюджетов внутригородских муниципальных образований городов федерального значения</t>
  </si>
  <si>
    <t>000 1 16 10120 00 0000 140</t>
  </si>
  <si>
    <t>2026 год</t>
  </si>
  <si>
    <t>10</t>
  </si>
  <si>
    <t>10.2</t>
  </si>
  <si>
    <t>10.2.1</t>
  </si>
  <si>
    <t>10.2.1.1</t>
  </si>
  <si>
    <t>10.3</t>
  </si>
  <si>
    <t>10.3.1</t>
  </si>
  <si>
    <t>10.3.1.1</t>
  </si>
  <si>
    <t>10.4</t>
  </si>
  <si>
    <t>10.4.1</t>
  </si>
  <si>
    <t>_________________ В.А. Борисов</t>
  </si>
  <si>
    <t>2027 год</t>
  </si>
  <si>
    <t>2027
год</t>
  </si>
  <si>
    <t>0510000000</t>
  </si>
  <si>
    <t>1.1.2.2</t>
  </si>
  <si>
    <t>1.5.2</t>
  </si>
  <si>
    <t>1.5.2.1</t>
  </si>
  <si>
    <t>1.5.2.1.1</t>
  </si>
  <si>
    <t>1.5.2.2</t>
  </si>
  <si>
    <t>1.5.2.2.1</t>
  </si>
  <si>
    <t>Размещение и содержание на внутриквартальных территориях спортивных и детских площадок, включая ремонт расположенных на них элементов благоустройства, за исключением уборки покрытий территорий указанных детских и спортивных площадок</t>
  </si>
  <si>
    <t>Расходы, связанные с реализацией мероприятий по назначению, выплате, перерасчету ежемесячной доплаты к пенсии за выслугу лет, ежемесячной доплаты за стаж (общую продолжительность) работы (службы) в органах местного самоуправления, муниципальных органах муниципальных образований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</si>
  <si>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(сумма платежа (перерасчеты, недоимка и задолженность по соответствующему платежу, в том числе по отмененному)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</si>
  <si>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(суммы денежных взысканий (штрафов) по соответствующему платежу согласно законодательству Российской Федерации)</t>
  </si>
  <si>
    <t>182 1 01 02010 01 1000 110</t>
  </si>
  <si>
    <t>2028 год</t>
  </si>
  <si>
    <t>2028
год</t>
  </si>
  <si>
    <t>Доходы бюджета внутригородского муниципального образования города федерального значения Санкт-Петербурга муниципальный округ №7                                                                            на 2026 год и плановый период 2027 и 2028 годов</t>
  </si>
  <si>
    <t>Источники финансирования дефицита бюджета внутригородского муниципального образования города федерального значения Санкт-Петербурга муниципальный округ №7 на 2026 год и плановый период 2027 и 2028 годов</t>
  </si>
  <si>
    <t>Глава муниципального образования, исполняющий полномочия председателя муниципапльного совета</t>
  </si>
  <si>
    <t>Глава муниципального образования, исполняющий полномочия                                                                                     председателя муниципапльного совета</t>
  </si>
  <si>
    <t xml:space="preserve">МЕСТНАЯ АДМИНИСТРАЦИЯ ВНУТРИГОРОДСКОГО МУНИЦИПАЛЬНОГО ОБРАЗОВАНИЯ ГОРОДА ФЕДЕРАЛЬНОГО ЗНАЧЕНИЯ САНКТ-ПЕТЕРБУРГА МУНИЦИПАЛЬНЫЙ ОКРУГ №7 </t>
  </si>
  <si>
    <t>МУНИЦИПАЛЬНЫЙ СОВЕТ ВНУТРИГОРОДСКОГО МУНИЦИПАЛЬНОГО ОБРАЗОВАНИЯ ГОРОДА ФЕДЕРАЛЬНОГО ЗНАЧЕНИЯ САНКТ-ПЕТЕРБУРГА МУНИЦИПАЛЬНЫЙ ОКРУГ №7</t>
  </si>
  <si>
    <t>Распределение бюджетных ассигнований бюджета внутригородского муниципального образования города федерального значения Санкт-Петербурга муниципальный округ №7 по разделам, подразделам, целевым статьям (муниципальным  программам и непрограммным направлениям деятельности) и группам видов расходов классификации расходов бюджета на 2026 год и плановый период 2027 и 2028 годов</t>
  </si>
  <si>
    <t>Административные штрафы, установленные статьей 8-1, пунктом 2-1 статьи
8-2, статьями 14, 16, 18, 20, 22, 24, 26, 28, 29-1, 30, 33, 37-1, 44, 47 и 47-1 Закона Санкт-Петербурга от 12.05.2010 № 273-70 "Об административных правонарушениях в Санкт-Петербурге" за административные правонарушения, протоколы по которым составлены уполномоченными должностными лицами органов местного самоуправления с 01.01.2024</t>
  </si>
  <si>
    <t>1.3.3</t>
  </si>
  <si>
    <t>1.3.3.1</t>
  </si>
  <si>
    <t>1.3.3.1.1</t>
  </si>
  <si>
    <t>1.3.3.1.1.1</t>
  </si>
  <si>
    <t>Дотации бюджетам внутригородских муниципальных образований городов федерального значения на выравнивание бюджетной обеспеченности из бюджета субекта Российской Федерации</t>
  </si>
  <si>
    <t>182 1 01 02010 01 3000 110</t>
  </si>
  <si>
    <t xml:space="preserve">000 2 02 30027 03 0000 150 </t>
  </si>
  <si>
    <t>000 2 02 30024 03 0000 150</t>
  </si>
  <si>
    <t>4.1.1.1.1</t>
  </si>
  <si>
    <t>4.1.1.1.1.1</t>
  </si>
  <si>
    <t>10.5</t>
  </si>
  <si>
    <t>Расходы, связанные с уплатой членских взносов на осуществление деятельности Совета муниципальных образований Санкт-Петербурга и содержание его органов</t>
  </si>
  <si>
    <t>10.5.1</t>
  </si>
  <si>
    <t>1.2.4</t>
  </si>
  <si>
    <t>9920000023</t>
  </si>
  <si>
    <t>1.2.4.1</t>
  </si>
  <si>
    <t>Ведомственная структура расходов  бюджета внутригородского муниципального образования города федерального значения Санкт-Петербурга муниципальный округ №7 
на 2026 год и плановый период 2027 и 2028 годов</t>
  </si>
  <si>
    <t>к Решению муниципального совета МО МО №7 от 13.11.2025 №21-Р</t>
  </si>
  <si>
    <t>к Решению муниципального совета МО МО №7 от 13.11.2025 № 21-Р</t>
  </si>
  <si>
    <t xml:space="preserve">к Решению муниципального совета МО МО №7 от 13.11.2025 №21-Р </t>
  </si>
  <si>
    <t xml:space="preserve">к Решению муниципального совета МО МО №7 от 13.11.2025 №21-Р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</si>
</sst>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1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i/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30">
    <xf numFmtId="0" fontId="0" fillId="0" borderId="0" xfId="0"/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4" fontId="3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justify" vertical="center" wrapText="1"/>
    </xf>
    <xf numFmtId="0" fontId="8" fillId="0" borderId="1" xfId="0" applyFont="1" applyBorder="1" applyAlignment="1">
      <alignment horizontal="justify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165" fontId="2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64" fontId="3" fillId="0" borderId="0" xfId="0" applyNumberFormat="1" applyFont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2" fontId="2" fillId="0" borderId="0" xfId="0" applyNumberFormat="1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0" fontId="4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164" fontId="0" fillId="0" borderId="0" xfId="0" applyNumberFormat="1" applyAlignment="1">
      <alignment vertical="center"/>
    </xf>
    <xf numFmtId="49" fontId="3" fillId="0" borderId="0" xfId="0" applyNumberFormat="1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/>
    </xf>
    <xf numFmtId="49" fontId="8" fillId="3" borderId="1" xfId="0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49" fontId="0" fillId="0" borderId="0" xfId="0" applyNumberFormat="1" applyAlignment="1">
      <alignment vertical="center"/>
    </xf>
    <xf numFmtId="49" fontId="3" fillId="0" borderId="4" xfId="0" applyNumberFormat="1" applyFont="1" applyBorder="1" applyAlignment="1">
      <alignment horizontal="center" vertical="center" wrapText="1"/>
    </xf>
    <xf numFmtId="0" fontId="0" fillId="0" borderId="0" xfId="0" applyAlignment="1">
      <alignment vertical="top"/>
    </xf>
    <xf numFmtId="0" fontId="2" fillId="0" borderId="0" xfId="0" applyFont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3" borderId="0" xfId="0" applyFill="1"/>
    <xf numFmtId="0" fontId="2" fillId="0" borderId="1" xfId="0" applyFont="1" applyBorder="1" applyAlignment="1">
      <alignment horizontal="left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8" fillId="2" borderId="1" xfId="0" applyFont="1" applyFill="1" applyBorder="1" applyAlignment="1">
      <alignment horizontal="justify" vertical="center" wrapText="1"/>
    </xf>
    <xf numFmtId="0" fontId="12" fillId="0" borderId="0" xfId="0" applyFont="1" applyAlignment="1">
      <alignment horizontal="right" vertical="center"/>
    </xf>
    <xf numFmtId="0" fontId="12" fillId="0" borderId="0" xfId="0" applyFont="1" applyAlignment="1">
      <alignment vertical="center"/>
    </xf>
    <xf numFmtId="0" fontId="3" fillId="0" borderId="6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9" fillId="0" borderId="1" xfId="0" applyFont="1" applyBorder="1"/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3" borderId="0" xfId="0" applyFont="1" applyFill="1" applyAlignment="1">
      <alignment horizontal="center" vertical="center" wrapText="1"/>
    </xf>
    <xf numFmtId="0" fontId="0" fillId="3" borderId="0" xfId="0" applyFill="1" applyAlignment="1">
      <alignment wrapText="1"/>
    </xf>
    <xf numFmtId="0" fontId="2" fillId="0" borderId="0" xfId="0" applyFont="1" applyAlignment="1">
      <alignment horizontal="right" vertical="center" indent="1"/>
    </xf>
    <xf numFmtId="0" fontId="0" fillId="0" borderId="0" xfId="0" applyAlignment="1">
      <alignment horizontal="right" indent="1"/>
    </xf>
    <xf numFmtId="0" fontId="11" fillId="0" borderId="0" xfId="0" applyFont="1" applyAlignment="1">
      <alignment horizontal="right" vertical="top" wrapText="1"/>
    </xf>
    <xf numFmtId="0" fontId="2" fillId="0" borderId="0" xfId="0" applyFont="1" applyAlignment="1">
      <alignment horizontal="right" vertical="top"/>
    </xf>
    <xf numFmtId="0" fontId="0" fillId="0" borderId="0" xfId="0" applyAlignment="1">
      <alignment vertical="top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right" vertical="center" wrapText="1"/>
    </xf>
    <xf numFmtId="0" fontId="0" fillId="0" borderId="0" xfId="0" applyAlignment="1">
      <alignment wrapText="1"/>
    </xf>
    <xf numFmtId="0" fontId="0" fillId="0" borderId="0" xfId="0"/>
    <xf numFmtId="0" fontId="2" fillId="0" borderId="0" xfId="0" applyFont="1" applyAlignment="1">
      <alignment horizontal="right" vertical="center"/>
    </xf>
    <xf numFmtId="0" fontId="11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top" wrapText="1"/>
    </xf>
    <xf numFmtId="0" fontId="5" fillId="0" borderId="0" xfId="0" applyFont="1" applyAlignment="1">
      <alignment horizontal="right" vertical="center"/>
    </xf>
    <xf numFmtId="0" fontId="0" fillId="0" borderId="1" xfId="0" applyBorder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49" fontId="4" fillId="0" borderId="3" xfId="0" applyNumberFormat="1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4"/>
  <sheetViews>
    <sheetView tabSelected="1" zoomScaleNormal="100" workbookViewId="0">
      <selection activeCell="C18" sqref="C18"/>
    </sheetView>
  </sheetViews>
  <sheetFormatPr defaultRowHeight="15" x14ac:dyDescent="0.25"/>
  <cols>
    <col min="1" max="1" width="14.7109375" customWidth="1"/>
    <col min="2" max="2" width="62.5703125" customWidth="1"/>
    <col min="3" max="3" width="30" customWidth="1"/>
    <col min="4" max="5" width="11.28515625" customWidth="1"/>
    <col min="6" max="6" width="10.7109375" customWidth="1"/>
  </cols>
  <sheetData>
    <row r="1" spans="1:6" x14ac:dyDescent="0.25">
      <c r="A1" s="72" t="s">
        <v>0</v>
      </c>
      <c r="B1" s="72"/>
      <c r="C1" s="72"/>
      <c r="D1" s="72"/>
      <c r="E1" s="73"/>
      <c r="F1" s="73"/>
    </row>
    <row r="2" spans="1:6" s="50" customFormat="1" ht="32.25" customHeight="1" x14ac:dyDescent="0.25">
      <c r="A2" s="74" t="s">
        <v>450</v>
      </c>
      <c r="B2" s="75"/>
      <c r="C2" s="75"/>
      <c r="D2" s="75"/>
      <c r="E2" s="76"/>
      <c r="F2" s="76"/>
    </row>
    <row r="3" spans="1:6" x14ac:dyDescent="0.25">
      <c r="A3" s="1"/>
    </row>
    <row r="4" spans="1:6" x14ac:dyDescent="0.25">
      <c r="A4" s="1"/>
      <c r="D4" s="77" t="s">
        <v>1</v>
      </c>
      <c r="E4" s="77"/>
      <c r="F4" s="77"/>
    </row>
    <row r="5" spans="1:6" ht="33.75" customHeight="1" x14ac:dyDescent="0.25">
      <c r="A5" s="1"/>
      <c r="C5" s="78" t="s">
        <v>424</v>
      </c>
      <c r="D5" s="78"/>
      <c r="E5" s="79"/>
      <c r="F5" s="79"/>
    </row>
    <row r="6" spans="1:6" x14ac:dyDescent="0.25">
      <c r="A6" s="1"/>
      <c r="C6" s="77" t="s">
        <v>405</v>
      </c>
      <c r="D6" s="77"/>
      <c r="E6" s="80"/>
      <c r="F6" s="80"/>
    </row>
    <row r="7" spans="1:6" x14ac:dyDescent="0.25">
      <c r="A7" s="2"/>
    </row>
    <row r="8" spans="1:6" x14ac:dyDescent="0.25">
      <c r="A8" s="1"/>
    </row>
    <row r="9" spans="1:6" x14ac:dyDescent="0.25">
      <c r="A9" s="3"/>
    </row>
    <row r="10" spans="1:6" s="56" customFormat="1" ht="26.25" customHeight="1" x14ac:dyDescent="0.25">
      <c r="A10" s="70" t="s">
        <v>422</v>
      </c>
      <c r="B10" s="70"/>
      <c r="C10" s="70"/>
      <c r="D10" s="70"/>
      <c r="E10" s="71"/>
      <c r="F10" s="71"/>
    </row>
    <row r="11" spans="1:6" x14ac:dyDescent="0.25">
      <c r="A11" s="4"/>
    </row>
    <row r="12" spans="1:6" x14ac:dyDescent="0.25">
      <c r="A12" s="65" t="s">
        <v>2</v>
      </c>
      <c r="B12" s="68" t="s">
        <v>3</v>
      </c>
      <c r="C12" s="68" t="s">
        <v>4</v>
      </c>
      <c r="D12" s="65" t="s">
        <v>251</v>
      </c>
      <c r="E12" s="66"/>
      <c r="F12" s="66"/>
    </row>
    <row r="13" spans="1:6" x14ac:dyDescent="0.25">
      <c r="A13" s="65"/>
      <c r="B13" s="68"/>
      <c r="C13" s="68"/>
      <c r="D13" s="65" t="s">
        <v>395</v>
      </c>
      <c r="E13" s="68" t="s">
        <v>249</v>
      </c>
      <c r="F13" s="68"/>
    </row>
    <row r="14" spans="1:6" x14ac:dyDescent="0.25">
      <c r="A14" s="67"/>
      <c r="B14" s="69"/>
      <c r="C14" s="69"/>
      <c r="D14" s="67"/>
      <c r="E14" s="27" t="s">
        <v>406</v>
      </c>
      <c r="F14" s="27" t="s">
        <v>420</v>
      </c>
    </row>
    <row r="15" spans="1:6" x14ac:dyDescent="0.25">
      <c r="A15" s="6"/>
      <c r="B15" s="7" t="s">
        <v>5</v>
      </c>
      <c r="C15" s="8"/>
      <c r="D15" s="12">
        <f>D16+D41</f>
        <v>89948.800000000003</v>
      </c>
      <c r="E15" s="12">
        <f>E16+E41</f>
        <v>87252</v>
      </c>
      <c r="F15" s="12">
        <f>F16+F41</f>
        <v>83200</v>
      </c>
    </row>
    <row r="16" spans="1:6" x14ac:dyDescent="0.25">
      <c r="A16" s="14" t="s">
        <v>6</v>
      </c>
      <c r="B16" s="9" t="s">
        <v>7</v>
      </c>
      <c r="C16" s="8" t="s">
        <v>8</v>
      </c>
      <c r="D16" s="12">
        <f>D17+D20+D25+D38</f>
        <v>38663</v>
      </c>
      <c r="E16" s="12">
        <f>E17+E20+E25+E38</f>
        <v>42731</v>
      </c>
      <c r="F16" s="12">
        <f>F17+F20+F25+F38</f>
        <v>47229</v>
      </c>
    </row>
    <row r="17" spans="1:6" x14ac:dyDescent="0.25">
      <c r="A17" s="15" t="s">
        <v>86</v>
      </c>
      <c r="B17" s="10" t="s">
        <v>9</v>
      </c>
      <c r="C17" s="11" t="s">
        <v>10</v>
      </c>
      <c r="D17" s="13">
        <f>D18+D19</f>
        <v>38412.6</v>
      </c>
      <c r="E17" s="13">
        <f t="shared" ref="E17:F17" si="0">E18+E19</f>
        <v>42480.5</v>
      </c>
      <c r="F17" s="13">
        <f t="shared" si="0"/>
        <v>46979.199999999997</v>
      </c>
    </row>
    <row r="18" spans="1:6" ht="183.75" customHeight="1" x14ac:dyDescent="0.25">
      <c r="A18" s="15" t="s">
        <v>87</v>
      </c>
      <c r="B18" s="10" t="s">
        <v>417</v>
      </c>
      <c r="C18" s="11" t="s">
        <v>419</v>
      </c>
      <c r="D18" s="13">
        <v>38412.1</v>
      </c>
      <c r="E18" s="13">
        <v>42480</v>
      </c>
      <c r="F18" s="13">
        <v>46978.7</v>
      </c>
    </row>
    <row r="19" spans="1:6" ht="189" customHeight="1" x14ac:dyDescent="0.25">
      <c r="A19" s="15" t="s">
        <v>243</v>
      </c>
      <c r="B19" s="10" t="s">
        <v>418</v>
      </c>
      <c r="C19" s="11" t="s">
        <v>435</v>
      </c>
      <c r="D19" s="13">
        <f>20-19.5</f>
        <v>0.5</v>
      </c>
      <c r="E19" s="13">
        <f>20-19.5</f>
        <v>0.5</v>
      </c>
      <c r="F19" s="13">
        <f>20-19.5</f>
        <v>0.5</v>
      </c>
    </row>
    <row r="20" spans="1:6" ht="25.5" x14ac:dyDescent="0.25">
      <c r="A20" s="15" t="s">
        <v>88</v>
      </c>
      <c r="B20" s="10" t="s">
        <v>11</v>
      </c>
      <c r="C20" s="11" t="s">
        <v>12</v>
      </c>
      <c r="D20" s="13">
        <f>D21</f>
        <v>100</v>
      </c>
      <c r="E20" s="13">
        <f t="shared" ref="E20:F23" si="1">E21</f>
        <v>100</v>
      </c>
      <c r="F20" s="13">
        <f t="shared" si="1"/>
        <v>100</v>
      </c>
    </row>
    <row r="21" spans="1:6" x14ac:dyDescent="0.25">
      <c r="A21" s="15" t="s">
        <v>89</v>
      </c>
      <c r="B21" s="10" t="s">
        <v>13</v>
      </c>
      <c r="C21" s="11" t="s">
        <v>14</v>
      </c>
      <c r="D21" s="13">
        <f>D22</f>
        <v>100</v>
      </c>
      <c r="E21" s="13">
        <f t="shared" si="1"/>
        <v>100</v>
      </c>
      <c r="F21" s="13">
        <f t="shared" si="1"/>
        <v>100</v>
      </c>
    </row>
    <row r="22" spans="1:6" x14ac:dyDescent="0.25">
      <c r="A22" s="15" t="s">
        <v>15</v>
      </c>
      <c r="B22" s="10" t="s">
        <v>16</v>
      </c>
      <c r="C22" s="11" t="s">
        <v>17</v>
      </c>
      <c r="D22" s="13">
        <f>D23</f>
        <v>100</v>
      </c>
      <c r="E22" s="13">
        <f t="shared" si="1"/>
        <v>100</v>
      </c>
      <c r="F22" s="13">
        <f t="shared" si="1"/>
        <v>100</v>
      </c>
    </row>
    <row r="23" spans="1:6" ht="25.5" x14ac:dyDescent="0.25">
      <c r="A23" s="15" t="s">
        <v>18</v>
      </c>
      <c r="B23" s="10" t="s">
        <v>393</v>
      </c>
      <c r="C23" s="11" t="s">
        <v>19</v>
      </c>
      <c r="D23" s="13">
        <f>D24</f>
        <v>100</v>
      </c>
      <c r="E23" s="13">
        <f t="shared" si="1"/>
        <v>100</v>
      </c>
      <c r="F23" s="13">
        <f t="shared" si="1"/>
        <v>100</v>
      </c>
    </row>
    <row r="24" spans="1:6" ht="25.5" x14ac:dyDescent="0.25">
      <c r="A24" s="15" t="s">
        <v>20</v>
      </c>
      <c r="B24" s="10" t="s">
        <v>21</v>
      </c>
      <c r="C24" s="11" t="s">
        <v>22</v>
      </c>
      <c r="D24" s="13">
        <v>100</v>
      </c>
      <c r="E24" s="13">
        <v>100</v>
      </c>
      <c r="F24" s="13">
        <v>100</v>
      </c>
    </row>
    <row r="25" spans="1:6" ht="25.5" customHeight="1" x14ac:dyDescent="0.25">
      <c r="A25" s="15" t="s">
        <v>90</v>
      </c>
      <c r="B25" s="10" t="s">
        <v>23</v>
      </c>
      <c r="C25" s="11" t="s">
        <v>24</v>
      </c>
      <c r="D25" s="13">
        <f>D29+D34+D26</f>
        <v>140.4</v>
      </c>
      <c r="E25" s="13">
        <f>E29+E34+E26</f>
        <v>140.5</v>
      </c>
      <c r="F25" s="13">
        <f>F29+F34+F26</f>
        <v>139.80000000000001</v>
      </c>
    </row>
    <row r="26" spans="1:6" ht="35.25" customHeight="1" x14ac:dyDescent="0.25">
      <c r="A26" s="15" t="s">
        <v>91</v>
      </c>
      <c r="B26" s="10" t="s">
        <v>387</v>
      </c>
      <c r="C26" s="11" t="s">
        <v>389</v>
      </c>
      <c r="D26" s="13">
        <f>D27</f>
        <v>100</v>
      </c>
      <c r="E26" s="13">
        <f t="shared" ref="E26:F26" si="2">E27</f>
        <v>100</v>
      </c>
      <c r="F26" s="13">
        <f t="shared" si="2"/>
        <v>100</v>
      </c>
    </row>
    <row r="27" spans="1:6" ht="54" customHeight="1" x14ac:dyDescent="0.25">
      <c r="A27" s="15" t="s">
        <v>27</v>
      </c>
      <c r="B27" s="10" t="s">
        <v>388</v>
      </c>
      <c r="C27" s="11" t="s">
        <v>390</v>
      </c>
      <c r="D27" s="13">
        <f>D28</f>
        <v>100</v>
      </c>
      <c r="E27" s="13">
        <f t="shared" ref="E27:F27" si="3">E28</f>
        <v>100</v>
      </c>
      <c r="F27" s="13">
        <f t="shared" si="3"/>
        <v>100</v>
      </c>
    </row>
    <row r="28" spans="1:6" ht="87" customHeight="1" x14ac:dyDescent="0.25">
      <c r="A28" s="15" t="s">
        <v>30</v>
      </c>
      <c r="B28" s="57" t="s">
        <v>429</v>
      </c>
      <c r="C28" s="11" t="s">
        <v>391</v>
      </c>
      <c r="D28" s="13">
        <v>100</v>
      </c>
      <c r="E28" s="13">
        <v>100</v>
      </c>
      <c r="F28" s="13">
        <v>100</v>
      </c>
    </row>
    <row r="29" spans="1:6" ht="83.25" customHeight="1" x14ac:dyDescent="0.25">
      <c r="A29" s="15" t="s">
        <v>190</v>
      </c>
      <c r="B29" s="10" t="s">
        <v>25</v>
      </c>
      <c r="C29" s="11" t="s">
        <v>26</v>
      </c>
      <c r="D29" s="13">
        <f>D30+D32</f>
        <v>30.4</v>
      </c>
      <c r="E29" s="13">
        <f t="shared" ref="E29:F29" si="4">E30+E32</f>
        <v>30.5</v>
      </c>
      <c r="F29" s="13">
        <f t="shared" si="4"/>
        <v>29.8</v>
      </c>
    </row>
    <row r="30" spans="1:6" ht="48.75" customHeight="1" x14ac:dyDescent="0.25">
      <c r="A30" s="15" t="s">
        <v>40</v>
      </c>
      <c r="B30" s="10" t="s">
        <v>28</v>
      </c>
      <c r="C30" s="11" t="s">
        <v>29</v>
      </c>
      <c r="D30" s="13">
        <f>D31</f>
        <v>10</v>
      </c>
      <c r="E30" s="13">
        <f t="shared" ref="E30:F30" si="5">E31</f>
        <v>10</v>
      </c>
      <c r="F30" s="13">
        <f t="shared" si="5"/>
        <v>10</v>
      </c>
    </row>
    <row r="31" spans="1:6" ht="72.75" customHeight="1" x14ac:dyDescent="0.25">
      <c r="A31" s="15" t="s">
        <v>42</v>
      </c>
      <c r="B31" s="10" t="s">
        <v>31</v>
      </c>
      <c r="C31" s="11" t="s">
        <v>32</v>
      </c>
      <c r="D31" s="34">
        <v>10</v>
      </c>
      <c r="E31" s="28">
        <v>10</v>
      </c>
      <c r="F31" s="28">
        <v>10</v>
      </c>
    </row>
    <row r="32" spans="1:6" ht="63.75" x14ac:dyDescent="0.25">
      <c r="A32" s="15" t="s">
        <v>346</v>
      </c>
      <c r="B32" s="10" t="s">
        <v>34</v>
      </c>
      <c r="C32" s="11" t="s">
        <v>35</v>
      </c>
      <c r="D32" s="13">
        <f>D33</f>
        <v>20.399999999999999</v>
      </c>
      <c r="E32" s="13">
        <f t="shared" ref="E32:F32" si="6">E33</f>
        <v>20.5</v>
      </c>
      <c r="F32" s="13">
        <f t="shared" si="6"/>
        <v>19.8</v>
      </c>
    </row>
    <row r="33" spans="1:6" ht="76.5" customHeight="1" x14ac:dyDescent="0.25">
      <c r="A33" s="15" t="s">
        <v>347</v>
      </c>
      <c r="B33" s="10" t="s">
        <v>36</v>
      </c>
      <c r="C33" s="11" t="s">
        <v>37</v>
      </c>
      <c r="D33" s="13">
        <v>20.399999999999999</v>
      </c>
      <c r="E33" s="28">
        <v>20.5</v>
      </c>
      <c r="F33" s="28">
        <v>19.8</v>
      </c>
    </row>
    <row r="34" spans="1:6" x14ac:dyDescent="0.25">
      <c r="A34" s="15" t="s">
        <v>430</v>
      </c>
      <c r="B34" s="10" t="s">
        <v>38</v>
      </c>
      <c r="C34" s="11" t="s">
        <v>39</v>
      </c>
      <c r="D34" s="13">
        <f>D35</f>
        <v>10</v>
      </c>
      <c r="E34" s="13">
        <f t="shared" ref="E34:F35" si="7">E35</f>
        <v>10</v>
      </c>
      <c r="F34" s="13">
        <f t="shared" si="7"/>
        <v>10</v>
      </c>
    </row>
    <row r="35" spans="1:6" ht="58.5" customHeight="1" x14ac:dyDescent="0.25">
      <c r="A35" s="15" t="s">
        <v>431</v>
      </c>
      <c r="B35" s="10" t="s">
        <v>41</v>
      </c>
      <c r="C35" s="11" t="s">
        <v>394</v>
      </c>
      <c r="D35" s="13">
        <f>D36</f>
        <v>10</v>
      </c>
      <c r="E35" s="13">
        <f t="shared" si="7"/>
        <v>10</v>
      </c>
      <c r="F35" s="13">
        <f t="shared" si="7"/>
        <v>10</v>
      </c>
    </row>
    <row r="36" spans="1:6" ht="60" customHeight="1" x14ac:dyDescent="0.25">
      <c r="A36" s="15" t="s">
        <v>432</v>
      </c>
      <c r="B36" s="10" t="s">
        <v>43</v>
      </c>
      <c r="C36" s="11" t="s">
        <v>44</v>
      </c>
      <c r="D36" s="13">
        <f>D37</f>
        <v>10</v>
      </c>
      <c r="E36" s="13">
        <f>E37</f>
        <v>10</v>
      </c>
      <c r="F36" s="13">
        <f>F37</f>
        <v>10</v>
      </c>
    </row>
    <row r="37" spans="1:6" ht="120" customHeight="1" x14ac:dyDescent="0.25">
      <c r="A37" s="15" t="s">
        <v>433</v>
      </c>
      <c r="B37" s="10" t="s">
        <v>392</v>
      </c>
      <c r="C37" s="11" t="s">
        <v>45</v>
      </c>
      <c r="D37" s="13">
        <v>10</v>
      </c>
      <c r="E37" s="28">
        <v>10</v>
      </c>
      <c r="F37" s="28">
        <v>10</v>
      </c>
    </row>
    <row r="38" spans="1:6" x14ac:dyDescent="0.25">
      <c r="A38" s="15" t="s">
        <v>92</v>
      </c>
      <c r="B38" s="10" t="s">
        <v>46</v>
      </c>
      <c r="C38" s="8" t="s">
        <v>47</v>
      </c>
      <c r="D38" s="13">
        <f>D39</f>
        <v>10</v>
      </c>
      <c r="E38" s="13">
        <f t="shared" ref="E38:F39" si="8">E39</f>
        <v>10</v>
      </c>
      <c r="F38" s="13">
        <f t="shared" si="8"/>
        <v>10</v>
      </c>
    </row>
    <row r="39" spans="1:6" x14ac:dyDescent="0.25">
      <c r="A39" s="15" t="s">
        <v>93</v>
      </c>
      <c r="B39" s="10" t="s">
        <v>48</v>
      </c>
      <c r="C39" s="11" t="s">
        <v>49</v>
      </c>
      <c r="D39" s="13">
        <f>D40</f>
        <v>10</v>
      </c>
      <c r="E39" s="13">
        <f t="shared" si="8"/>
        <v>10</v>
      </c>
      <c r="F39" s="13">
        <f t="shared" si="8"/>
        <v>10</v>
      </c>
    </row>
    <row r="40" spans="1:6" ht="36" customHeight="1" x14ac:dyDescent="0.25">
      <c r="A40" s="15" t="s">
        <v>50</v>
      </c>
      <c r="B40" s="10" t="s">
        <v>51</v>
      </c>
      <c r="C40" s="11" t="s">
        <v>52</v>
      </c>
      <c r="D40" s="13">
        <v>10</v>
      </c>
      <c r="E40" s="28">
        <v>10</v>
      </c>
      <c r="F40" s="28">
        <v>10</v>
      </c>
    </row>
    <row r="41" spans="1:6" x14ac:dyDescent="0.25">
      <c r="A41" s="14">
        <v>2</v>
      </c>
      <c r="B41" s="9" t="s">
        <v>53</v>
      </c>
      <c r="C41" s="8" t="s">
        <v>54</v>
      </c>
      <c r="D41" s="12">
        <f>D42</f>
        <v>51285.8</v>
      </c>
      <c r="E41" s="12">
        <f t="shared" ref="E41:F41" si="9">E42</f>
        <v>44521</v>
      </c>
      <c r="F41" s="12">
        <f t="shared" si="9"/>
        <v>35971</v>
      </c>
    </row>
    <row r="42" spans="1:6" ht="25.5" x14ac:dyDescent="0.25">
      <c r="A42" s="15" t="s">
        <v>94</v>
      </c>
      <c r="B42" s="10" t="s">
        <v>55</v>
      </c>
      <c r="C42" s="11" t="s">
        <v>56</v>
      </c>
      <c r="D42" s="13">
        <f>D43+D46</f>
        <v>51285.8</v>
      </c>
      <c r="E42" s="13">
        <f>E43+E46</f>
        <v>44521</v>
      </c>
      <c r="F42" s="13">
        <f>F43+F46</f>
        <v>35971</v>
      </c>
    </row>
    <row r="43" spans="1:6" x14ac:dyDescent="0.25">
      <c r="A43" s="15" t="s">
        <v>95</v>
      </c>
      <c r="B43" s="10" t="s">
        <v>57</v>
      </c>
      <c r="C43" s="11" t="s">
        <v>58</v>
      </c>
      <c r="D43" s="13">
        <f>D44</f>
        <v>35114</v>
      </c>
      <c r="E43" s="13">
        <f t="shared" ref="E43:F43" si="10">E44</f>
        <v>27676.6</v>
      </c>
      <c r="F43" s="13">
        <f t="shared" si="10"/>
        <v>18439.3</v>
      </c>
    </row>
    <row r="44" spans="1:6" x14ac:dyDescent="0.25">
      <c r="A44" s="15" t="s">
        <v>59</v>
      </c>
      <c r="B44" s="10" t="s">
        <v>60</v>
      </c>
      <c r="C44" s="11" t="s">
        <v>61</v>
      </c>
      <c r="D44" s="13">
        <f>D45</f>
        <v>35114</v>
      </c>
      <c r="E44" s="13">
        <f t="shared" ref="E44:F44" si="11">E45</f>
        <v>27676.6</v>
      </c>
      <c r="F44" s="13">
        <f t="shared" si="11"/>
        <v>18439.3</v>
      </c>
    </row>
    <row r="45" spans="1:6" ht="38.25" x14ac:dyDescent="0.25">
      <c r="A45" s="15" t="s">
        <v>62</v>
      </c>
      <c r="B45" s="10" t="s">
        <v>434</v>
      </c>
      <c r="C45" s="11" t="s">
        <v>63</v>
      </c>
      <c r="D45" s="13">
        <v>35114</v>
      </c>
      <c r="E45" s="13">
        <v>27676.6</v>
      </c>
      <c r="F45" s="13">
        <v>18439.3</v>
      </c>
    </row>
    <row r="46" spans="1:6" x14ac:dyDescent="0.25">
      <c r="A46" s="15" t="s">
        <v>96</v>
      </c>
      <c r="B46" s="10" t="s">
        <v>64</v>
      </c>
      <c r="C46" s="11" t="s">
        <v>65</v>
      </c>
      <c r="D46" s="13">
        <f>D47+D51</f>
        <v>16171.800000000001</v>
      </c>
      <c r="E46" s="13">
        <f t="shared" ref="E46:F46" si="12">E47+E51</f>
        <v>16844.400000000001</v>
      </c>
      <c r="F46" s="13">
        <f t="shared" si="12"/>
        <v>17531.7</v>
      </c>
    </row>
    <row r="47" spans="1:6" ht="25.5" x14ac:dyDescent="0.25">
      <c r="A47" s="15" t="s">
        <v>66</v>
      </c>
      <c r="B47" s="10" t="s">
        <v>67</v>
      </c>
      <c r="C47" s="11" t="s">
        <v>68</v>
      </c>
      <c r="D47" s="13">
        <f>D48</f>
        <v>4756.1000000000004</v>
      </c>
      <c r="E47" s="13">
        <f t="shared" ref="E47:F47" si="13">E48</f>
        <v>4953.5</v>
      </c>
      <c r="F47" s="13">
        <f t="shared" si="13"/>
        <v>5155.5999999999995</v>
      </c>
    </row>
    <row r="48" spans="1:6" ht="38.25" x14ac:dyDescent="0.25">
      <c r="A48" s="15" t="s">
        <v>69</v>
      </c>
      <c r="B48" s="10" t="s">
        <v>70</v>
      </c>
      <c r="C48" s="11" t="s">
        <v>437</v>
      </c>
      <c r="D48" s="13">
        <f>D49+D50</f>
        <v>4756.1000000000004</v>
      </c>
      <c r="E48" s="13">
        <f t="shared" ref="E48:F48" si="14">E49+E50</f>
        <v>4953.5</v>
      </c>
      <c r="F48" s="13">
        <f t="shared" si="14"/>
        <v>5155.5999999999995</v>
      </c>
    </row>
    <row r="49" spans="1:6" ht="51" x14ac:dyDescent="0.25">
      <c r="A49" s="15" t="s">
        <v>71</v>
      </c>
      <c r="B49" s="10" t="s">
        <v>72</v>
      </c>
      <c r="C49" s="11" t="s">
        <v>73</v>
      </c>
      <c r="D49" s="13">
        <v>4746</v>
      </c>
      <c r="E49" s="13">
        <v>4943</v>
      </c>
      <c r="F49" s="13">
        <v>5144.7</v>
      </c>
    </row>
    <row r="50" spans="1:6" ht="73.5" customHeight="1" x14ac:dyDescent="0.25">
      <c r="A50" s="15" t="s">
        <v>74</v>
      </c>
      <c r="B50" s="10" t="s">
        <v>75</v>
      </c>
      <c r="C50" s="11" t="s">
        <v>76</v>
      </c>
      <c r="D50" s="13">
        <v>10.1</v>
      </c>
      <c r="E50" s="13">
        <v>10.5</v>
      </c>
      <c r="F50" s="28">
        <v>10.9</v>
      </c>
    </row>
    <row r="51" spans="1:6" ht="48.75" customHeight="1" x14ac:dyDescent="0.25">
      <c r="A51" s="15" t="s">
        <v>77</v>
      </c>
      <c r="B51" s="10" t="s">
        <v>247</v>
      </c>
      <c r="C51" s="11" t="s">
        <v>78</v>
      </c>
      <c r="D51" s="13">
        <f>D52</f>
        <v>11415.7</v>
      </c>
      <c r="E51" s="13">
        <f t="shared" ref="E51:F51" si="15">E52</f>
        <v>11890.9</v>
      </c>
      <c r="F51" s="13">
        <f t="shared" si="15"/>
        <v>12376.1</v>
      </c>
    </row>
    <row r="52" spans="1:6" ht="58.5" customHeight="1" x14ac:dyDescent="0.25">
      <c r="A52" s="15" t="s">
        <v>79</v>
      </c>
      <c r="B52" s="10" t="s">
        <v>248</v>
      </c>
      <c r="C52" s="11" t="s">
        <v>436</v>
      </c>
      <c r="D52" s="13">
        <f>D53+D54</f>
        <v>11415.7</v>
      </c>
      <c r="E52" s="13">
        <f t="shared" ref="E52:F52" si="16">E53+E54</f>
        <v>11890.9</v>
      </c>
      <c r="F52" s="13">
        <f t="shared" si="16"/>
        <v>12376.1</v>
      </c>
    </row>
    <row r="53" spans="1:6" ht="42.75" customHeight="1" x14ac:dyDescent="0.25">
      <c r="A53" s="15" t="s">
        <v>80</v>
      </c>
      <c r="B53" s="10" t="s">
        <v>81</v>
      </c>
      <c r="C53" s="11" t="s">
        <v>82</v>
      </c>
      <c r="D53" s="13">
        <v>6053.7</v>
      </c>
      <c r="E53" s="13">
        <v>6305.7</v>
      </c>
      <c r="F53" s="13">
        <v>6563.1</v>
      </c>
    </row>
    <row r="54" spans="1:6" ht="55.5" customHeight="1" x14ac:dyDescent="0.25">
      <c r="A54" s="15" t="s">
        <v>83</v>
      </c>
      <c r="B54" s="10" t="s">
        <v>84</v>
      </c>
      <c r="C54" s="11" t="s">
        <v>85</v>
      </c>
      <c r="D54" s="13">
        <v>5362</v>
      </c>
      <c r="E54" s="13">
        <v>5585.2</v>
      </c>
      <c r="F54" s="13">
        <v>5813</v>
      </c>
    </row>
    <row r="55" spans="1:6" x14ac:dyDescent="0.25">
      <c r="A55" s="5"/>
    </row>
    <row r="56" spans="1:6" x14ac:dyDescent="0.25">
      <c r="A56" s="1"/>
    </row>
    <row r="57" spans="1:6" x14ac:dyDescent="0.25">
      <c r="A57" s="1"/>
    </row>
    <row r="58" spans="1:6" x14ac:dyDescent="0.25">
      <c r="A58" s="1"/>
    </row>
    <row r="59" spans="1:6" x14ac:dyDescent="0.25">
      <c r="A59" s="1"/>
    </row>
    <row r="60" spans="1:6" x14ac:dyDescent="0.25">
      <c r="A60" s="1"/>
    </row>
    <row r="61" spans="1:6" x14ac:dyDescent="0.25">
      <c r="A61" s="1"/>
    </row>
    <row r="62" spans="1:6" x14ac:dyDescent="0.25">
      <c r="A62" s="1"/>
    </row>
    <row r="63" spans="1:6" x14ac:dyDescent="0.25">
      <c r="A63" s="1"/>
    </row>
    <row r="64" spans="1:6" x14ac:dyDescent="0.25">
      <c r="A64" s="1"/>
    </row>
  </sheetData>
  <mergeCells count="12">
    <mergeCell ref="A10:F10"/>
    <mergeCell ref="A1:F1"/>
    <mergeCell ref="A2:F2"/>
    <mergeCell ref="D4:F4"/>
    <mergeCell ref="C5:F5"/>
    <mergeCell ref="C6:F6"/>
    <mergeCell ref="D12:F12"/>
    <mergeCell ref="D13:D14"/>
    <mergeCell ref="E13:F13"/>
    <mergeCell ref="A12:A14"/>
    <mergeCell ref="B12:B14"/>
    <mergeCell ref="C12:C14"/>
  </mergeCells>
  <pageMargins left="0.70866141732283472" right="0.70866141732283472" top="0.74803149606299213" bottom="0.74803149606299213" header="0.31496062992125984" footer="0.31496062992125984"/>
  <pageSetup paperSize="9" scale="62" fitToHeight="0" orientation="portrait" r:id="rId1"/>
  <rowBreaks count="1" manualBreakCount="1">
    <brk id="31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27"/>
  <sheetViews>
    <sheetView zoomScaleNormal="100" workbookViewId="0">
      <selection activeCell="C15" sqref="C15"/>
    </sheetView>
  </sheetViews>
  <sheetFormatPr defaultRowHeight="15" x14ac:dyDescent="0.25"/>
  <cols>
    <col min="1" max="1" width="17" customWidth="1"/>
    <col min="2" max="2" width="26.28515625" customWidth="1"/>
    <col min="3" max="3" width="43.28515625" customWidth="1"/>
    <col min="4" max="4" width="16.42578125" customWidth="1"/>
    <col min="5" max="5" width="11.42578125" customWidth="1"/>
    <col min="6" max="6" width="11.7109375" customWidth="1"/>
  </cols>
  <sheetData>
    <row r="1" spans="1:6" x14ac:dyDescent="0.25">
      <c r="A1" s="81" t="s">
        <v>121</v>
      </c>
      <c r="B1" s="81"/>
      <c r="C1" s="81"/>
      <c r="D1" s="81"/>
      <c r="E1" s="80"/>
      <c r="F1" s="80"/>
    </row>
    <row r="2" spans="1:6" ht="36.75" customHeight="1" x14ac:dyDescent="0.25">
      <c r="A2" s="82" t="s">
        <v>449</v>
      </c>
      <c r="B2" s="81"/>
      <c r="C2" s="81"/>
      <c r="D2" s="81"/>
      <c r="E2" s="80"/>
      <c r="F2" s="80"/>
    </row>
    <row r="3" spans="1:6" x14ac:dyDescent="0.25">
      <c r="A3" s="1"/>
    </row>
    <row r="4" spans="1:6" x14ac:dyDescent="0.25">
      <c r="A4" s="1"/>
      <c r="D4" s="81" t="s">
        <v>1</v>
      </c>
      <c r="E4" s="80"/>
      <c r="F4" s="80"/>
    </row>
    <row r="5" spans="1:6" ht="27" customHeight="1" x14ac:dyDescent="0.25">
      <c r="A5" s="1"/>
      <c r="C5" s="83" t="s">
        <v>425</v>
      </c>
      <c r="D5" s="83"/>
      <c r="E5" s="79"/>
      <c r="F5" s="79"/>
    </row>
    <row r="6" spans="1:6" ht="25.5" customHeight="1" x14ac:dyDescent="0.25">
      <c r="A6" s="1"/>
      <c r="C6" s="77" t="s">
        <v>405</v>
      </c>
      <c r="D6" s="77"/>
      <c r="E6" s="80"/>
      <c r="F6" s="80"/>
    </row>
    <row r="9" spans="1:6" ht="32.25" customHeight="1" x14ac:dyDescent="0.25">
      <c r="A9" s="84" t="s">
        <v>423</v>
      </c>
      <c r="B9" s="84"/>
      <c r="C9" s="84"/>
      <c r="D9" s="84"/>
      <c r="E9" s="85"/>
      <c r="F9" s="85"/>
    </row>
    <row r="10" spans="1:6" x14ac:dyDescent="0.25">
      <c r="A10" s="86" t="s">
        <v>97</v>
      </c>
      <c r="B10" s="89" t="s">
        <v>98</v>
      </c>
      <c r="C10" s="86" t="s">
        <v>99</v>
      </c>
      <c r="D10" s="92" t="s">
        <v>250</v>
      </c>
      <c r="E10" s="93"/>
      <c r="F10" s="94"/>
    </row>
    <row r="11" spans="1:6" x14ac:dyDescent="0.25">
      <c r="A11" s="87"/>
      <c r="B11" s="90"/>
      <c r="C11" s="87"/>
      <c r="D11" s="86" t="s">
        <v>395</v>
      </c>
      <c r="E11" s="95" t="s">
        <v>249</v>
      </c>
      <c r="F11" s="96"/>
    </row>
    <row r="12" spans="1:6" x14ac:dyDescent="0.25">
      <c r="A12" s="88"/>
      <c r="B12" s="91"/>
      <c r="C12" s="88"/>
      <c r="D12" s="88"/>
      <c r="E12" s="27" t="s">
        <v>406</v>
      </c>
      <c r="F12" s="27" t="s">
        <v>420</v>
      </c>
    </row>
    <row r="13" spans="1:6" ht="32.25" customHeight="1" x14ac:dyDescent="0.25">
      <c r="A13" s="16" t="s">
        <v>119</v>
      </c>
      <c r="B13" s="8" t="s">
        <v>100</v>
      </c>
      <c r="C13" s="9" t="s">
        <v>101</v>
      </c>
      <c r="D13" s="20">
        <f>D18+D14</f>
        <v>3928.0999999999913</v>
      </c>
      <c r="E13" s="20">
        <f t="shared" ref="E13:F13" si="0">E18+E14</f>
        <v>-3024.6000000000058</v>
      </c>
      <c r="F13" s="20">
        <f t="shared" si="0"/>
        <v>3960.6000000000058</v>
      </c>
    </row>
    <row r="14" spans="1:6" ht="32.25" customHeight="1" x14ac:dyDescent="0.25">
      <c r="A14" s="16" t="s">
        <v>119</v>
      </c>
      <c r="B14" s="8" t="s">
        <v>102</v>
      </c>
      <c r="C14" s="9" t="s">
        <v>103</v>
      </c>
      <c r="D14" s="20">
        <f>D15</f>
        <v>-89948.800000000003</v>
      </c>
      <c r="E14" s="20">
        <f t="shared" ref="E14:F16" si="1">E15</f>
        <v>-87252</v>
      </c>
      <c r="F14" s="20">
        <f t="shared" si="1"/>
        <v>-83200</v>
      </c>
    </row>
    <row r="15" spans="1:6" ht="32.25" customHeight="1" x14ac:dyDescent="0.25">
      <c r="A15" s="17" t="s">
        <v>119</v>
      </c>
      <c r="B15" s="11" t="s">
        <v>104</v>
      </c>
      <c r="C15" s="10" t="s">
        <v>105</v>
      </c>
      <c r="D15" s="21">
        <f>D16</f>
        <v>-89948.800000000003</v>
      </c>
      <c r="E15" s="21">
        <f t="shared" si="1"/>
        <v>-87252</v>
      </c>
      <c r="F15" s="21">
        <f t="shared" si="1"/>
        <v>-83200</v>
      </c>
    </row>
    <row r="16" spans="1:6" ht="32.25" customHeight="1" x14ac:dyDescent="0.25">
      <c r="A16" s="17" t="s">
        <v>119</v>
      </c>
      <c r="B16" s="11" t="s">
        <v>106</v>
      </c>
      <c r="C16" s="10" t="s">
        <v>107</v>
      </c>
      <c r="D16" s="21">
        <f>D17</f>
        <v>-89948.800000000003</v>
      </c>
      <c r="E16" s="21">
        <f t="shared" si="1"/>
        <v>-87252</v>
      </c>
      <c r="F16" s="21">
        <f t="shared" si="1"/>
        <v>-83200</v>
      </c>
    </row>
    <row r="17" spans="1:6" ht="39.75" customHeight="1" x14ac:dyDescent="0.25">
      <c r="A17" s="17">
        <v>907</v>
      </c>
      <c r="B17" s="11" t="s">
        <v>108</v>
      </c>
      <c r="C17" s="10" t="s">
        <v>109</v>
      </c>
      <c r="D17" s="21">
        <v>-89948.800000000003</v>
      </c>
      <c r="E17" s="21">
        <v>-87252</v>
      </c>
      <c r="F17" s="21">
        <v>-83200</v>
      </c>
    </row>
    <row r="18" spans="1:6" ht="32.25" customHeight="1" x14ac:dyDescent="0.25">
      <c r="A18" s="16" t="s">
        <v>119</v>
      </c>
      <c r="B18" s="8" t="s">
        <v>110</v>
      </c>
      <c r="C18" s="9" t="s">
        <v>111</v>
      </c>
      <c r="D18" s="20">
        <f>D19</f>
        <v>93876.9</v>
      </c>
      <c r="E18" s="20">
        <f t="shared" ref="E18:F20" si="2">E19</f>
        <v>84227.4</v>
      </c>
      <c r="F18" s="20">
        <f t="shared" si="2"/>
        <v>87160.6</v>
      </c>
    </row>
    <row r="19" spans="1:6" ht="32.25" customHeight="1" x14ac:dyDescent="0.25">
      <c r="A19" s="17" t="s">
        <v>119</v>
      </c>
      <c r="B19" s="11" t="s">
        <v>112</v>
      </c>
      <c r="C19" s="10" t="s">
        <v>113</v>
      </c>
      <c r="D19" s="21">
        <f>D20</f>
        <v>93876.9</v>
      </c>
      <c r="E19" s="21">
        <f t="shared" si="2"/>
        <v>84227.4</v>
      </c>
      <c r="F19" s="21">
        <f t="shared" si="2"/>
        <v>87160.6</v>
      </c>
    </row>
    <row r="20" spans="1:6" ht="32.25" customHeight="1" x14ac:dyDescent="0.25">
      <c r="A20" s="17" t="s">
        <v>119</v>
      </c>
      <c r="B20" s="11" t="s">
        <v>114</v>
      </c>
      <c r="C20" s="10" t="s">
        <v>115</v>
      </c>
      <c r="D20" s="21">
        <f>D21</f>
        <v>93876.9</v>
      </c>
      <c r="E20" s="21">
        <f t="shared" si="2"/>
        <v>84227.4</v>
      </c>
      <c r="F20" s="21">
        <f t="shared" si="2"/>
        <v>87160.6</v>
      </c>
    </row>
    <row r="21" spans="1:6" ht="48.75" customHeight="1" x14ac:dyDescent="0.25">
      <c r="A21" s="17" t="s">
        <v>120</v>
      </c>
      <c r="B21" s="11" t="s">
        <v>116</v>
      </c>
      <c r="C21" s="10" t="s">
        <v>117</v>
      </c>
      <c r="D21" s="21">
        <v>93876.9</v>
      </c>
      <c r="E21" s="21">
        <v>84227.4</v>
      </c>
      <c r="F21" s="21">
        <v>87160.6</v>
      </c>
    </row>
    <row r="22" spans="1:6" ht="32.25" customHeight="1" x14ac:dyDescent="0.25">
      <c r="A22" s="18"/>
      <c r="B22" s="8"/>
      <c r="C22" s="9" t="s">
        <v>118</v>
      </c>
      <c r="D22" s="20">
        <f>D13</f>
        <v>3928.0999999999913</v>
      </c>
      <c r="E22" s="20">
        <f t="shared" ref="E22:F22" si="3">E13</f>
        <v>-3024.6000000000058</v>
      </c>
      <c r="F22" s="20">
        <f t="shared" si="3"/>
        <v>3960.6000000000058</v>
      </c>
    </row>
    <row r="23" spans="1:6" ht="15.75" x14ac:dyDescent="0.25">
      <c r="A23" s="19"/>
    </row>
    <row r="24" spans="1:6" x14ac:dyDescent="0.25">
      <c r="A24" s="5"/>
    </row>
    <row r="25" spans="1:6" x14ac:dyDescent="0.25">
      <c r="A25" s="5"/>
    </row>
    <row r="26" spans="1:6" x14ac:dyDescent="0.25">
      <c r="A26" s="5"/>
    </row>
    <row r="27" spans="1:6" x14ac:dyDescent="0.25">
      <c r="A27" s="5"/>
    </row>
  </sheetData>
  <mergeCells count="12">
    <mergeCell ref="A9:F9"/>
    <mergeCell ref="A10:A12"/>
    <mergeCell ref="B10:B12"/>
    <mergeCell ref="C10:C12"/>
    <mergeCell ref="D10:F10"/>
    <mergeCell ref="D11:D12"/>
    <mergeCell ref="E11:F11"/>
    <mergeCell ref="A1:F1"/>
    <mergeCell ref="A2:F2"/>
    <mergeCell ref="D4:F4"/>
    <mergeCell ref="C5:F5"/>
    <mergeCell ref="C6:F6"/>
  </mergeCells>
  <pageMargins left="0.70866141732283472" right="0.70866141732283472" top="0.74803149606299213" bottom="0.74803149606299213" header="0.31496062992125984" footer="0.31496062992125984"/>
  <pageSetup paperSize="9" scale="69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R147"/>
  <sheetViews>
    <sheetView view="pageBreakPreview" zoomScaleNormal="100" zoomScaleSheetLayoutView="100" workbookViewId="0">
      <selection activeCell="D12" sqref="D12:D14"/>
    </sheetView>
  </sheetViews>
  <sheetFormatPr defaultColWidth="9.140625" defaultRowHeight="15" x14ac:dyDescent="0.25"/>
  <cols>
    <col min="1" max="1" width="10.28515625" style="37" customWidth="1"/>
    <col min="2" max="2" width="94.7109375" style="63" customWidth="1"/>
    <col min="3" max="3" width="9" style="37" customWidth="1"/>
    <col min="4" max="4" width="10.7109375" style="37" customWidth="1"/>
    <col min="5" max="5" width="14.140625" style="37" customWidth="1"/>
    <col min="6" max="6" width="9.140625" style="37"/>
    <col min="7" max="7" width="12.5703125" style="37" customWidth="1"/>
    <col min="8" max="8" width="11.28515625" style="37" customWidth="1"/>
    <col min="9" max="9" width="11.140625" style="37" customWidth="1"/>
    <col min="10" max="16384" width="9.140625" style="37"/>
  </cols>
  <sheetData>
    <row r="1" spans="1:9" x14ac:dyDescent="0.25">
      <c r="A1" s="81" t="s">
        <v>187</v>
      </c>
      <c r="B1" s="81"/>
      <c r="C1" s="81"/>
      <c r="D1" s="81"/>
      <c r="E1" s="81"/>
      <c r="F1" s="81"/>
      <c r="G1" s="81"/>
      <c r="H1" s="106"/>
      <c r="I1" s="106"/>
    </row>
    <row r="2" spans="1:9" x14ac:dyDescent="0.25">
      <c r="A2" s="110" t="s">
        <v>448</v>
      </c>
      <c r="B2" s="75"/>
      <c r="C2" s="75"/>
      <c r="D2" s="75"/>
      <c r="E2" s="75"/>
      <c r="F2" s="75"/>
      <c r="G2" s="75"/>
      <c r="H2" s="76"/>
      <c r="I2" s="76"/>
    </row>
    <row r="3" spans="1:9" x14ac:dyDescent="0.25">
      <c r="A3" s="1"/>
      <c r="B3" s="62"/>
      <c r="C3" s="38"/>
      <c r="D3" s="38"/>
      <c r="E3" s="38"/>
      <c r="F3" s="38"/>
      <c r="G3" s="38"/>
    </row>
    <row r="4" spans="1:9" x14ac:dyDescent="0.25">
      <c r="A4" s="1"/>
      <c r="B4" s="62"/>
      <c r="C4" s="38"/>
      <c r="D4" s="81" t="s">
        <v>1</v>
      </c>
      <c r="E4" s="81"/>
      <c r="F4" s="81"/>
      <c r="G4" s="81"/>
      <c r="H4" s="106"/>
      <c r="I4" s="106"/>
    </row>
    <row r="5" spans="1:9" ht="28.5" customHeight="1" x14ac:dyDescent="0.25">
      <c r="A5" s="1"/>
      <c r="B5" s="62"/>
      <c r="C5" s="38"/>
      <c r="D5" s="83" t="s">
        <v>424</v>
      </c>
      <c r="E5" s="83"/>
      <c r="F5" s="83"/>
      <c r="G5" s="83"/>
      <c r="H5" s="103"/>
      <c r="I5" s="103"/>
    </row>
    <row r="6" spans="1:9" ht="25.5" customHeight="1" x14ac:dyDescent="0.25">
      <c r="A6" s="1"/>
      <c r="B6" s="62"/>
      <c r="C6" s="38"/>
      <c r="D6" s="111" t="s">
        <v>405</v>
      </c>
      <c r="E6" s="111"/>
      <c r="F6" s="111"/>
      <c r="G6" s="111"/>
      <c r="H6" s="106"/>
      <c r="I6" s="106"/>
    </row>
    <row r="7" spans="1:9" ht="6" customHeight="1" x14ac:dyDescent="0.25"/>
    <row r="8" spans="1:9" ht="4.5" customHeight="1" x14ac:dyDescent="0.25"/>
    <row r="9" spans="1:9" x14ac:dyDescent="0.25">
      <c r="A9" s="105" t="s">
        <v>446</v>
      </c>
      <c r="B9" s="105"/>
      <c r="C9" s="105"/>
      <c r="D9" s="105"/>
      <c r="E9" s="105"/>
      <c r="F9" s="105"/>
      <c r="G9" s="105"/>
      <c r="H9" s="106"/>
      <c r="I9" s="106"/>
    </row>
    <row r="10" spans="1:9" x14ac:dyDescent="0.25">
      <c r="A10" s="105"/>
      <c r="B10" s="105"/>
      <c r="C10" s="105"/>
      <c r="D10" s="105"/>
      <c r="E10" s="105"/>
      <c r="F10" s="105"/>
      <c r="G10" s="105"/>
      <c r="H10" s="106"/>
      <c r="I10" s="106"/>
    </row>
    <row r="12" spans="1:9" x14ac:dyDescent="0.25">
      <c r="A12" s="65" t="s">
        <v>2</v>
      </c>
      <c r="B12" s="65" t="s">
        <v>122</v>
      </c>
      <c r="C12" s="65" t="s">
        <v>97</v>
      </c>
      <c r="D12" s="65" t="s">
        <v>123</v>
      </c>
      <c r="E12" s="65" t="s">
        <v>124</v>
      </c>
      <c r="F12" s="65" t="s">
        <v>236</v>
      </c>
      <c r="G12" s="65" t="s">
        <v>251</v>
      </c>
      <c r="H12" s="108"/>
      <c r="I12" s="108"/>
    </row>
    <row r="13" spans="1:9" x14ac:dyDescent="0.25">
      <c r="A13" s="65"/>
      <c r="B13" s="65"/>
      <c r="C13" s="67"/>
      <c r="D13" s="65"/>
      <c r="E13" s="65"/>
      <c r="F13" s="65"/>
      <c r="G13" s="65" t="s">
        <v>345</v>
      </c>
      <c r="H13" s="68" t="s">
        <v>249</v>
      </c>
      <c r="I13" s="68"/>
    </row>
    <row r="14" spans="1:9" ht="25.5" x14ac:dyDescent="0.25">
      <c r="A14" s="65"/>
      <c r="B14" s="65"/>
      <c r="C14" s="67"/>
      <c r="D14" s="65"/>
      <c r="E14" s="65"/>
      <c r="F14" s="65"/>
      <c r="G14" s="109"/>
      <c r="H14" s="6" t="s">
        <v>407</v>
      </c>
      <c r="I14" s="6" t="s">
        <v>421</v>
      </c>
    </row>
    <row r="15" spans="1:9" ht="25.5" x14ac:dyDescent="0.25">
      <c r="A15" s="6"/>
      <c r="B15" s="9" t="s">
        <v>426</v>
      </c>
      <c r="C15" s="6">
        <v>907</v>
      </c>
      <c r="D15" s="6"/>
      <c r="E15" s="6"/>
      <c r="F15" s="6"/>
      <c r="G15" s="12">
        <f>G16+G33+G40+G45+G50+G55+G72+G76+G88+G92+G123+G128</f>
        <v>85430</v>
      </c>
      <c r="H15" s="12">
        <f>H16+H33+H40+H45+H50+H55+H72+H76+H88+H92+H123+H128</f>
        <v>73721.7</v>
      </c>
      <c r="I15" s="12">
        <f>I16+I33+I40+I45+I50+I55+I72+I76+I88+I92+I123+I128</f>
        <v>74590.2</v>
      </c>
    </row>
    <row r="16" spans="1:9" x14ac:dyDescent="0.25">
      <c r="A16" s="6"/>
      <c r="B16" s="9" t="s">
        <v>297</v>
      </c>
      <c r="C16" s="6">
        <v>907</v>
      </c>
      <c r="D16" s="6"/>
      <c r="E16" s="6"/>
      <c r="F16" s="6"/>
      <c r="G16" s="12">
        <f>G18+G100+G108+G112+G116</f>
        <v>59185.8</v>
      </c>
      <c r="H16" s="12">
        <f>H18+H101+H108+H111+H115</f>
        <v>57584.5</v>
      </c>
      <c r="I16" s="12">
        <f>I18+I101+I108+I111+I115</f>
        <v>59693</v>
      </c>
    </row>
    <row r="17" spans="1:9" x14ac:dyDescent="0.25">
      <c r="A17" s="14" t="s">
        <v>242</v>
      </c>
      <c r="B17" s="22" t="s">
        <v>126</v>
      </c>
      <c r="C17" s="6">
        <v>907</v>
      </c>
      <c r="D17" s="14" t="s">
        <v>217</v>
      </c>
      <c r="E17" s="53"/>
      <c r="F17" s="53"/>
      <c r="G17" s="12">
        <f>G18+G33</f>
        <v>32094.399999999998</v>
      </c>
      <c r="H17" s="12">
        <f>H18+H33</f>
        <v>30981</v>
      </c>
      <c r="I17" s="12">
        <f>I18+I33</f>
        <v>32098.5</v>
      </c>
    </row>
    <row r="18" spans="1:9" x14ac:dyDescent="0.25">
      <c r="A18" s="14"/>
      <c r="B18" s="22" t="s">
        <v>297</v>
      </c>
      <c r="C18" s="6">
        <v>907</v>
      </c>
      <c r="D18" s="14" t="s">
        <v>217</v>
      </c>
      <c r="E18" s="53"/>
      <c r="F18" s="53"/>
      <c r="G18" s="12">
        <f>G19+G27+G31</f>
        <v>31954.899999999998</v>
      </c>
      <c r="H18" s="12">
        <f>H19+H27+H31</f>
        <v>30931</v>
      </c>
      <c r="I18" s="12">
        <f>I19+I27+I31</f>
        <v>32048.5</v>
      </c>
    </row>
    <row r="19" spans="1:9" ht="25.5" x14ac:dyDescent="0.25">
      <c r="A19" s="14" t="s">
        <v>86</v>
      </c>
      <c r="B19" s="22" t="s">
        <v>386</v>
      </c>
      <c r="C19" s="6">
        <v>907</v>
      </c>
      <c r="D19" s="14" t="s">
        <v>220</v>
      </c>
      <c r="E19" s="55"/>
      <c r="F19" s="55"/>
      <c r="G19" s="12">
        <f>G20+G24</f>
        <v>31844.799999999999</v>
      </c>
      <c r="H19" s="12">
        <f t="shared" ref="H19:I19" si="0">H20+H24</f>
        <v>30820.5</v>
      </c>
      <c r="I19" s="12">
        <f t="shared" si="0"/>
        <v>31937.599999999999</v>
      </c>
    </row>
    <row r="20" spans="1:9" x14ac:dyDescent="0.25">
      <c r="A20" s="14" t="s">
        <v>87</v>
      </c>
      <c r="B20" s="22" t="s">
        <v>140</v>
      </c>
      <c r="C20" s="6">
        <v>907</v>
      </c>
      <c r="D20" s="14" t="s">
        <v>220</v>
      </c>
      <c r="E20" s="54">
        <v>9910000005</v>
      </c>
      <c r="F20" s="54"/>
      <c r="G20" s="12">
        <f>G21+G22+G23</f>
        <v>27098.799999999999</v>
      </c>
      <c r="H20" s="12">
        <f t="shared" ref="H20:I20" si="1">H21+H22+H23</f>
        <v>25877.5</v>
      </c>
      <c r="I20" s="12">
        <f t="shared" si="1"/>
        <v>26792.899999999998</v>
      </c>
    </row>
    <row r="21" spans="1:9" ht="30" customHeight="1" x14ac:dyDescent="0.25">
      <c r="A21" s="15" t="s">
        <v>129</v>
      </c>
      <c r="B21" s="23" t="s">
        <v>130</v>
      </c>
      <c r="C21" s="55">
        <v>907</v>
      </c>
      <c r="D21" s="15" t="s">
        <v>220</v>
      </c>
      <c r="E21" s="53">
        <v>9910000005</v>
      </c>
      <c r="F21" s="53">
        <v>100</v>
      </c>
      <c r="G21" s="13">
        <v>24351.8</v>
      </c>
      <c r="H21" s="29">
        <v>23241.599999999999</v>
      </c>
      <c r="I21" s="29">
        <v>24190.3</v>
      </c>
    </row>
    <row r="22" spans="1:9" x14ac:dyDescent="0.25">
      <c r="A22" s="15" t="s">
        <v>237</v>
      </c>
      <c r="B22" s="23" t="s">
        <v>135</v>
      </c>
      <c r="C22" s="55">
        <v>907</v>
      </c>
      <c r="D22" s="15" t="s">
        <v>220</v>
      </c>
      <c r="E22" s="53">
        <v>9910000005</v>
      </c>
      <c r="F22" s="55">
        <v>200</v>
      </c>
      <c r="G22" s="13">
        <f>2973-228</f>
        <v>2745</v>
      </c>
      <c r="H22" s="29">
        <f>2861.9-228</f>
        <v>2633.9</v>
      </c>
      <c r="I22" s="29">
        <f>2828.6-228</f>
        <v>2600.6</v>
      </c>
    </row>
    <row r="23" spans="1:9" x14ac:dyDescent="0.25">
      <c r="A23" s="15" t="s">
        <v>238</v>
      </c>
      <c r="B23" s="23" t="s">
        <v>137</v>
      </c>
      <c r="C23" s="55">
        <v>907</v>
      </c>
      <c r="D23" s="15" t="s">
        <v>220</v>
      </c>
      <c r="E23" s="53">
        <v>9910000005</v>
      </c>
      <c r="F23" s="55">
        <v>800</v>
      </c>
      <c r="G23" s="13">
        <v>2</v>
      </c>
      <c r="H23" s="29">
        <v>2</v>
      </c>
      <c r="I23" s="29">
        <v>2</v>
      </c>
    </row>
    <row r="24" spans="1:9" ht="25.5" x14ac:dyDescent="0.25">
      <c r="A24" s="14" t="s">
        <v>243</v>
      </c>
      <c r="B24" s="22" t="s">
        <v>348</v>
      </c>
      <c r="C24" s="6">
        <v>907</v>
      </c>
      <c r="D24" s="14" t="s">
        <v>220</v>
      </c>
      <c r="E24" s="6" t="s">
        <v>142</v>
      </c>
      <c r="F24" s="6"/>
      <c r="G24" s="12">
        <f>G25+G26</f>
        <v>4746</v>
      </c>
      <c r="H24" s="12">
        <f t="shared" ref="H24:I24" si="2">H25+H26</f>
        <v>4943</v>
      </c>
      <c r="I24" s="12">
        <f t="shared" si="2"/>
        <v>5144.7</v>
      </c>
    </row>
    <row r="25" spans="1:9" ht="25.5" x14ac:dyDescent="0.25">
      <c r="A25" s="15" t="s">
        <v>239</v>
      </c>
      <c r="B25" s="23" t="s">
        <v>130</v>
      </c>
      <c r="C25" s="55">
        <v>907</v>
      </c>
      <c r="D25" s="15" t="s">
        <v>220</v>
      </c>
      <c r="E25" s="55" t="s">
        <v>142</v>
      </c>
      <c r="F25" s="53">
        <v>100</v>
      </c>
      <c r="G25" s="13">
        <v>4562.3999999999996</v>
      </c>
      <c r="H25" s="29">
        <v>4751.8</v>
      </c>
      <c r="I25" s="29">
        <v>4945.7</v>
      </c>
    </row>
    <row r="26" spans="1:9" x14ac:dyDescent="0.25">
      <c r="A26" s="25" t="s">
        <v>409</v>
      </c>
      <c r="B26" s="23" t="s">
        <v>135</v>
      </c>
      <c r="C26" s="55">
        <v>907</v>
      </c>
      <c r="D26" s="15" t="s">
        <v>220</v>
      </c>
      <c r="E26" s="55" t="s">
        <v>142</v>
      </c>
      <c r="F26" s="55">
        <v>200</v>
      </c>
      <c r="G26" s="13">
        <v>183.6</v>
      </c>
      <c r="H26" s="29">
        <v>191.2</v>
      </c>
      <c r="I26" s="29">
        <v>199</v>
      </c>
    </row>
    <row r="27" spans="1:9" x14ac:dyDescent="0.25">
      <c r="A27" s="14" t="s">
        <v>88</v>
      </c>
      <c r="B27" s="22" t="s">
        <v>143</v>
      </c>
      <c r="C27" s="6">
        <v>907</v>
      </c>
      <c r="D27" s="14" t="s">
        <v>221</v>
      </c>
      <c r="E27" s="6"/>
      <c r="F27" s="6"/>
      <c r="G27" s="12">
        <f>G28</f>
        <v>100</v>
      </c>
      <c r="H27" s="12">
        <f t="shared" ref="H27:I28" si="3">H28</f>
        <v>100</v>
      </c>
      <c r="I27" s="12">
        <f t="shared" si="3"/>
        <v>100</v>
      </c>
    </row>
    <row r="28" spans="1:9" ht="25.5" x14ac:dyDescent="0.25">
      <c r="A28" s="14" t="s">
        <v>89</v>
      </c>
      <c r="B28" s="22" t="s">
        <v>144</v>
      </c>
      <c r="C28" s="6">
        <v>907</v>
      </c>
      <c r="D28" s="14" t="s">
        <v>221</v>
      </c>
      <c r="E28" s="6">
        <v>9920000022</v>
      </c>
      <c r="F28" s="6"/>
      <c r="G28" s="12">
        <f>G29</f>
        <v>100</v>
      </c>
      <c r="H28" s="12">
        <f t="shared" si="3"/>
        <v>100</v>
      </c>
      <c r="I28" s="12">
        <f t="shared" si="3"/>
        <v>100</v>
      </c>
    </row>
    <row r="29" spans="1:9" x14ac:dyDescent="0.25">
      <c r="A29" s="15" t="s">
        <v>15</v>
      </c>
      <c r="B29" s="23" t="s">
        <v>137</v>
      </c>
      <c r="C29" s="55">
        <v>907</v>
      </c>
      <c r="D29" s="15" t="s">
        <v>221</v>
      </c>
      <c r="E29" s="55">
        <v>9920000022</v>
      </c>
      <c r="F29" s="55">
        <v>800</v>
      </c>
      <c r="G29" s="13">
        <v>100</v>
      </c>
      <c r="H29" s="29">
        <v>100</v>
      </c>
      <c r="I29" s="29">
        <v>100</v>
      </c>
    </row>
    <row r="30" spans="1:9" x14ac:dyDescent="0.25">
      <c r="A30" s="14" t="s">
        <v>90</v>
      </c>
      <c r="B30" s="24" t="s">
        <v>145</v>
      </c>
      <c r="C30" s="6">
        <v>907</v>
      </c>
      <c r="D30" s="14" t="s">
        <v>222</v>
      </c>
      <c r="E30" s="10"/>
      <c r="F30" s="10"/>
      <c r="G30" s="12">
        <f>G31+G33</f>
        <v>149.6</v>
      </c>
      <c r="H30" s="12">
        <f t="shared" ref="H30:I30" si="4">H31+H33</f>
        <v>60.5</v>
      </c>
      <c r="I30" s="12">
        <f t="shared" si="4"/>
        <v>60.9</v>
      </c>
    </row>
    <row r="31" spans="1:9" ht="25.5" x14ac:dyDescent="0.25">
      <c r="A31" s="14" t="s">
        <v>91</v>
      </c>
      <c r="B31" s="24" t="s">
        <v>349</v>
      </c>
      <c r="C31" s="6">
        <v>907</v>
      </c>
      <c r="D31" s="14" t="s">
        <v>222</v>
      </c>
      <c r="E31" s="6" t="s">
        <v>146</v>
      </c>
      <c r="F31" s="9"/>
      <c r="G31" s="12">
        <f>G32</f>
        <v>10.1</v>
      </c>
      <c r="H31" s="12">
        <f t="shared" ref="H31:I31" si="5">H32</f>
        <v>10.5</v>
      </c>
      <c r="I31" s="12">
        <f t="shared" si="5"/>
        <v>10.9</v>
      </c>
    </row>
    <row r="32" spans="1:9" x14ac:dyDescent="0.25">
      <c r="A32" s="15" t="s">
        <v>27</v>
      </c>
      <c r="B32" s="23" t="s">
        <v>135</v>
      </c>
      <c r="C32" s="55">
        <v>907</v>
      </c>
      <c r="D32" s="15" t="s">
        <v>222</v>
      </c>
      <c r="E32" s="55" t="s">
        <v>146</v>
      </c>
      <c r="F32" s="55">
        <v>200</v>
      </c>
      <c r="G32" s="13">
        <v>10.1</v>
      </c>
      <c r="H32" s="29">
        <v>10.5</v>
      </c>
      <c r="I32" s="29">
        <v>10.9</v>
      </c>
    </row>
    <row r="33" spans="1:9" x14ac:dyDescent="0.25">
      <c r="A33" s="14" t="s">
        <v>190</v>
      </c>
      <c r="B33" s="9" t="s">
        <v>253</v>
      </c>
      <c r="C33" s="6">
        <v>907</v>
      </c>
      <c r="D33" s="14" t="s">
        <v>222</v>
      </c>
      <c r="E33" s="45" t="s">
        <v>352</v>
      </c>
      <c r="F33" s="6"/>
      <c r="G33" s="12">
        <f>G34+G36</f>
        <v>139.5</v>
      </c>
      <c r="H33" s="12">
        <f t="shared" ref="H33:I33" si="6">H34+H36</f>
        <v>50</v>
      </c>
      <c r="I33" s="12">
        <f t="shared" si="6"/>
        <v>50</v>
      </c>
    </row>
    <row r="34" spans="1:9" ht="25.5" x14ac:dyDescent="0.25">
      <c r="A34" s="14" t="s">
        <v>40</v>
      </c>
      <c r="B34" s="36" t="s">
        <v>254</v>
      </c>
      <c r="C34" s="6">
        <v>907</v>
      </c>
      <c r="D34" s="14" t="s">
        <v>222</v>
      </c>
      <c r="E34" s="46" t="s">
        <v>355</v>
      </c>
      <c r="F34" s="6"/>
      <c r="G34" s="12">
        <f>G35</f>
        <v>89.5</v>
      </c>
      <c r="H34" s="12">
        <f t="shared" ref="H34:I34" si="7">H35</f>
        <v>0</v>
      </c>
      <c r="I34" s="12">
        <f t="shared" si="7"/>
        <v>0</v>
      </c>
    </row>
    <row r="35" spans="1:9" x14ac:dyDescent="0.25">
      <c r="A35" s="15" t="s">
        <v>42</v>
      </c>
      <c r="B35" s="10" t="s">
        <v>135</v>
      </c>
      <c r="C35" s="55">
        <v>907</v>
      </c>
      <c r="D35" s="15" t="s">
        <v>222</v>
      </c>
      <c r="E35" s="47" t="s">
        <v>355</v>
      </c>
      <c r="F35" s="55">
        <v>200</v>
      </c>
      <c r="G35" s="13">
        <v>89.5</v>
      </c>
      <c r="H35" s="29">
        <v>0</v>
      </c>
      <c r="I35" s="29">
        <v>0</v>
      </c>
    </row>
    <row r="36" spans="1:9" ht="25.5" x14ac:dyDescent="0.25">
      <c r="A36" s="14" t="s">
        <v>346</v>
      </c>
      <c r="B36" s="36" t="s">
        <v>257</v>
      </c>
      <c r="C36" s="6">
        <v>907</v>
      </c>
      <c r="D36" s="14" t="s">
        <v>222</v>
      </c>
      <c r="E36" s="46" t="s">
        <v>357</v>
      </c>
      <c r="F36" s="6"/>
      <c r="G36" s="12">
        <f>G37</f>
        <v>50</v>
      </c>
      <c r="H36" s="12">
        <f t="shared" ref="H36:I36" si="8">H37</f>
        <v>50</v>
      </c>
      <c r="I36" s="12">
        <f t="shared" si="8"/>
        <v>50</v>
      </c>
    </row>
    <row r="37" spans="1:9" x14ac:dyDescent="0.25">
      <c r="A37" s="15" t="s">
        <v>347</v>
      </c>
      <c r="B37" s="10" t="s">
        <v>135</v>
      </c>
      <c r="C37" s="55">
        <v>907</v>
      </c>
      <c r="D37" s="15" t="s">
        <v>222</v>
      </c>
      <c r="E37" s="47" t="s">
        <v>357</v>
      </c>
      <c r="F37" s="55">
        <v>200</v>
      </c>
      <c r="G37" s="13">
        <v>50</v>
      </c>
      <c r="H37" s="29">
        <v>50</v>
      </c>
      <c r="I37" s="29">
        <v>50</v>
      </c>
    </row>
    <row r="38" spans="1:9" x14ac:dyDescent="0.25">
      <c r="A38" s="14">
        <v>2</v>
      </c>
      <c r="B38" s="22" t="s">
        <v>148</v>
      </c>
      <c r="C38" s="6">
        <v>907</v>
      </c>
      <c r="D38" s="14" t="s">
        <v>223</v>
      </c>
      <c r="E38" s="14"/>
      <c r="F38" s="6"/>
      <c r="G38" s="12">
        <f>G39</f>
        <v>15</v>
      </c>
      <c r="H38" s="12">
        <f t="shared" ref="H38:I41" si="9">H39</f>
        <v>15</v>
      </c>
      <c r="I38" s="12">
        <f t="shared" si="9"/>
        <v>15</v>
      </c>
    </row>
    <row r="39" spans="1:9" ht="25.5" x14ac:dyDescent="0.25">
      <c r="A39" s="14" t="s">
        <v>94</v>
      </c>
      <c r="B39" s="22" t="s">
        <v>149</v>
      </c>
      <c r="C39" s="6">
        <v>907</v>
      </c>
      <c r="D39" s="14" t="s">
        <v>224</v>
      </c>
      <c r="E39" s="14"/>
      <c r="F39" s="6"/>
      <c r="G39" s="12">
        <f>G40</f>
        <v>15</v>
      </c>
      <c r="H39" s="12">
        <f t="shared" si="9"/>
        <v>15</v>
      </c>
      <c r="I39" s="12">
        <f t="shared" si="9"/>
        <v>15</v>
      </c>
    </row>
    <row r="40" spans="1:9" x14ac:dyDescent="0.25">
      <c r="A40" s="14" t="s">
        <v>95</v>
      </c>
      <c r="B40" s="36" t="s">
        <v>258</v>
      </c>
      <c r="C40" s="6">
        <v>907</v>
      </c>
      <c r="D40" s="14" t="s">
        <v>224</v>
      </c>
      <c r="E40" s="46" t="s">
        <v>354</v>
      </c>
      <c r="F40" s="6"/>
      <c r="G40" s="12">
        <f>G41</f>
        <v>15</v>
      </c>
      <c r="H40" s="12">
        <f t="shared" si="9"/>
        <v>15</v>
      </c>
      <c r="I40" s="12">
        <f t="shared" si="9"/>
        <v>15</v>
      </c>
    </row>
    <row r="41" spans="1:9" ht="38.25" x14ac:dyDescent="0.25">
      <c r="A41" s="14" t="s">
        <v>59</v>
      </c>
      <c r="B41" s="36" t="s">
        <v>277</v>
      </c>
      <c r="C41" s="6">
        <v>907</v>
      </c>
      <c r="D41" s="14" t="s">
        <v>224</v>
      </c>
      <c r="E41" s="46" t="s">
        <v>358</v>
      </c>
      <c r="F41" s="6"/>
      <c r="G41" s="12">
        <f>G42</f>
        <v>15</v>
      </c>
      <c r="H41" s="12">
        <f t="shared" si="9"/>
        <v>15</v>
      </c>
      <c r="I41" s="12">
        <f t="shared" si="9"/>
        <v>15</v>
      </c>
    </row>
    <row r="42" spans="1:9" x14ac:dyDescent="0.25">
      <c r="A42" s="15" t="s">
        <v>62</v>
      </c>
      <c r="B42" s="10" t="s">
        <v>135</v>
      </c>
      <c r="C42" s="55">
        <v>907</v>
      </c>
      <c r="D42" s="15" t="s">
        <v>224</v>
      </c>
      <c r="E42" s="47" t="s">
        <v>358</v>
      </c>
      <c r="F42" s="55">
        <v>200</v>
      </c>
      <c r="G42" s="13">
        <v>15</v>
      </c>
      <c r="H42" s="29">
        <v>15</v>
      </c>
      <c r="I42" s="29">
        <v>15</v>
      </c>
    </row>
    <row r="43" spans="1:9" x14ac:dyDescent="0.25">
      <c r="A43" s="14">
        <v>3</v>
      </c>
      <c r="B43" s="22" t="s">
        <v>150</v>
      </c>
      <c r="C43" s="6">
        <v>907</v>
      </c>
      <c r="D43" s="14" t="s">
        <v>225</v>
      </c>
      <c r="E43" s="14"/>
      <c r="F43" s="6"/>
      <c r="G43" s="12">
        <f>G44+G49</f>
        <v>301.5</v>
      </c>
      <c r="H43" s="12">
        <f t="shared" ref="H43:I43" si="10">H44+H49</f>
        <v>301.5</v>
      </c>
      <c r="I43" s="12">
        <f t="shared" si="10"/>
        <v>301.5</v>
      </c>
    </row>
    <row r="44" spans="1:9" x14ac:dyDescent="0.25">
      <c r="A44" s="14" t="s">
        <v>193</v>
      </c>
      <c r="B44" s="22" t="s">
        <v>151</v>
      </c>
      <c r="C44" s="6">
        <v>907</v>
      </c>
      <c r="D44" s="14" t="s">
        <v>226</v>
      </c>
      <c r="E44" s="14"/>
      <c r="F44" s="6"/>
      <c r="G44" s="12">
        <f>G45</f>
        <v>300</v>
      </c>
      <c r="H44" s="12">
        <f t="shared" ref="H44:I47" si="11">H45</f>
        <v>300</v>
      </c>
      <c r="I44" s="12">
        <f t="shared" si="11"/>
        <v>300</v>
      </c>
    </row>
    <row r="45" spans="1:9" x14ac:dyDescent="0.25">
      <c r="A45" s="14" t="s">
        <v>194</v>
      </c>
      <c r="B45" s="36" t="s">
        <v>262</v>
      </c>
      <c r="C45" s="6">
        <v>907</v>
      </c>
      <c r="D45" s="14" t="s">
        <v>226</v>
      </c>
      <c r="E45" s="46" t="s">
        <v>359</v>
      </c>
      <c r="F45" s="6"/>
      <c r="G45" s="12">
        <f>G46</f>
        <v>300</v>
      </c>
      <c r="H45" s="12">
        <f t="shared" si="11"/>
        <v>300</v>
      </c>
      <c r="I45" s="12">
        <f t="shared" si="11"/>
        <v>300</v>
      </c>
    </row>
    <row r="46" spans="1:9" x14ac:dyDescent="0.25">
      <c r="A46" s="14" t="s">
        <v>152</v>
      </c>
      <c r="B46" s="36" t="s">
        <v>341</v>
      </c>
      <c r="C46" s="6">
        <v>907</v>
      </c>
      <c r="D46" s="14" t="s">
        <v>226</v>
      </c>
      <c r="E46" s="46" t="s">
        <v>360</v>
      </c>
      <c r="F46" s="6"/>
      <c r="G46" s="12">
        <f>G47</f>
        <v>300</v>
      </c>
      <c r="H46" s="12">
        <f t="shared" si="11"/>
        <v>300</v>
      </c>
      <c r="I46" s="12">
        <f t="shared" si="11"/>
        <v>300</v>
      </c>
    </row>
    <row r="47" spans="1:9" ht="25.5" x14ac:dyDescent="0.25">
      <c r="A47" s="15" t="s">
        <v>265</v>
      </c>
      <c r="B47" s="36" t="s">
        <v>264</v>
      </c>
      <c r="C47" s="6">
        <v>907</v>
      </c>
      <c r="D47" s="14" t="s">
        <v>226</v>
      </c>
      <c r="E47" s="16" t="s">
        <v>361</v>
      </c>
      <c r="F47" s="55"/>
      <c r="G47" s="12">
        <f>G48</f>
        <v>300</v>
      </c>
      <c r="H47" s="12">
        <f t="shared" si="11"/>
        <v>300</v>
      </c>
      <c r="I47" s="12">
        <f t="shared" si="11"/>
        <v>300</v>
      </c>
    </row>
    <row r="48" spans="1:9" x14ac:dyDescent="0.25">
      <c r="A48" s="15" t="s">
        <v>266</v>
      </c>
      <c r="B48" s="10" t="s">
        <v>135</v>
      </c>
      <c r="C48" s="55">
        <v>907</v>
      </c>
      <c r="D48" s="15" t="s">
        <v>226</v>
      </c>
      <c r="E48" s="17" t="s">
        <v>361</v>
      </c>
      <c r="F48" s="55">
        <v>200</v>
      </c>
      <c r="G48" s="13">
        <v>300</v>
      </c>
      <c r="H48" s="29">
        <v>300</v>
      </c>
      <c r="I48" s="29">
        <v>300</v>
      </c>
    </row>
    <row r="49" spans="1:9" x14ac:dyDescent="0.25">
      <c r="A49" s="14" t="s">
        <v>195</v>
      </c>
      <c r="B49" s="22" t="s">
        <v>246</v>
      </c>
      <c r="C49" s="6">
        <v>907</v>
      </c>
      <c r="D49" s="14" t="s">
        <v>227</v>
      </c>
      <c r="E49" s="14"/>
      <c r="F49" s="6"/>
      <c r="G49" s="12">
        <f>G50</f>
        <v>1.5</v>
      </c>
      <c r="H49" s="12">
        <f t="shared" ref="H49:I51" si="12">H50</f>
        <v>1.5</v>
      </c>
      <c r="I49" s="12">
        <f t="shared" si="12"/>
        <v>1.5</v>
      </c>
    </row>
    <row r="50" spans="1:9" x14ac:dyDescent="0.25">
      <c r="A50" s="14" t="s">
        <v>196</v>
      </c>
      <c r="B50" s="36" t="s">
        <v>253</v>
      </c>
      <c r="C50" s="6">
        <v>907</v>
      </c>
      <c r="D50" s="14" t="s">
        <v>227</v>
      </c>
      <c r="E50" s="46" t="s">
        <v>362</v>
      </c>
      <c r="F50" s="6"/>
      <c r="G50" s="12">
        <f>G51</f>
        <v>1.5</v>
      </c>
      <c r="H50" s="12">
        <f t="shared" si="12"/>
        <v>1.5</v>
      </c>
      <c r="I50" s="12">
        <f t="shared" si="12"/>
        <v>1.5</v>
      </c>
    </row>
    <row r="51" spans="1:9" x14ac:dyDescent="0.25">
      <c r="A51" s="14" t="s">
        <v>153</v>
      </c>
      <c r="B51" s="36" t="s">
        <v>256</v>
      </c>
      <c r="C51" s="6">
        <v>907</v>
      </c>
      <c r="D51" s="14" t="s">
        <v>227</v>
      </c>
      <c r="E51" s="46" t="s">
        <v>362</v>
      </c>
      <c r="F51" s="55"/>
      <c r="G51" s="13">
        <f>G52</f>
        <v>1.5</v>
      </c>
      <c r="H51" s="13">
        <f t="shared" si="12"/>
        <v>1.5</v>
      </c>
      <c r="I51" s="13">
        <f t="shared" si="12"/>
        <v>1.5</v>
      </c>
    </row>
    <row r="52" spans="1:9" x14ac:dyDescent="0.25">
      <c r="A52" s="15" t="s">
        <v>300</v>
      </c>
      <c r="B52" s="10" t="s">
        <v>135</v>
      </c>
      <c r="C52" s="55">
        <v>907</v>
      </c>
      <c r="D52" s="15" t="s">
        <v>227</v>
      </c>
      <c r="E52" s="47" t="s">
        <v>362</v>
      </c>
      <c r="F52" s="55">
        <v>200</v>
      </c>
      <c r="G52" s="13">
        <v>1.5</v>
      </c>
      <c r="H52" s="29">
        <v>1.5</v>
      </c>
      <c r="I52" s="29">
        <v>1.5</v>
      </c>
    </row>
    <row r="53" spans="1:9" x14ac:dyDescent="0.25">
      <c r="A53" s="14">
        <v>4</v>
      </c>
      <c r="B53" s="22" t="s">
        <v>154</v>
      </c>
      <c r="C53" s="6">
        <v>907</v>
      </c>
      <c r="D53" s="14" t="s">
        <v>228</v>
      </c>
      <c r="E53" s="14"/>
      <c r="F53" s="6"/>
      <c r="G53" s="12">
        <f>G54</f>
        <v>15993</v>
      </c>
      <c r="H53" s="12">
        <f t="shared" ref="H53:I54" si="13">H54</f>
        <v>8000</v>
      </c>
      <c r="I53" s="12">
        <f t="shared" si="13"/>
        <v>7000</v>
      </c>
    </row>
    <row r="54" spans="1:9" x14ac:dyDescent="0.25">
      <c r="A54" s="14" t="s">
        <v>197</v>
      </c>
      <c r="B54" s="22" t="s">
        <v>155</v>
      </c>
      <c r="C54" s="6">
        <v>907</v>
      </c>
      <c r="D54" s="14" t="s">
        <v>229</v>
      </c>
      <c r="E54" s="14"/>
      <c r="F54" s="6"/>
      <c r="G54" s="12">
        <f>G55</f>
        <v>15993</v>
      </c>
      <c r="H54" s="12">
        <f t="shared" si="13"/>
        <v>8000</v>
      </c>
      <c r="I54" s="12">
        <f t="shared" si="13"/>
        <v>7000</v>
      </c>
    </row>
    <row r="55" spans="1:9" x14ac:dyDescent="0.25">
      <c r="A55" s="14" t="s">
        <v>198</v>
      </c>
      <c r="B55" s="36" t="s">
        <v>267</v>
      </c>
      <c r="C55" s="6">
        <v>907</v>
      </c>
      <c r="D55" s="14" t="s">
        <v>229</v>
      </c>
      <c r="E55" s="46" t="s">
        <v>353</v>
      </c>
      <c r="F55" s="6"/>
      <c r="G55" s="12">
        <f>G56+G65+G67</f>
        <v>15993</v>
      </c>
      <c r="H55" s="12">
        <f>H56+H65+H67</f>
        <v>8000</v>
      </c>
      <c r="I55" s="12">
        <f>I56+I65+I67</f>
        <v>7000</v>
      </c>
    </row>
    <row r="56" spans="1:9" x14ac:dyDescent="0.25">
      <c r="A56" s="14" t="s">
        <v>156</v>
      </c>
      <c r="B56" s="36" t="s">
        <v>270</v>
      </c>
      <c r="C56" s="6">
        <v>907</v>
      </c>
      <c r="D56" s="14" t="s">
        <v>229</v>
      </c>
      <c r="E56" s="46" t="s">
        <v>356</v>
      </c>
      <c r="F56" s="53"/>
      <c r="G56" s="12">
        <f>G57+G59+G61+G63</f>
        <v>5648</v>
      </c>
      <c r="H56" s="12">
        <f t="shared" ref="H56:I56" si="14">H57+H59+H61+H63</f>
        <v>2424.4</v>
      </c>
      <c r="I56" s="12">
        <f t="shared" si="14"/>
        <v>1574</v>
      </c>
    </row>
    <row r="57" spans="1:9" ht="51" x14ac:dyDescent="0.25">
      <c r="A57" s="14" t="s">
        <v>438</v>
      </c>
      <c r="B57" s="36" t="s">
        <v>271</v>
      </c>
      <c r="C57" s="6">
        <v>907</v>
      </c>
      <c r="D57" s="14" t="s">
        <v>229</v>
      </c>
      <c r="E57" s="46" t="s">
        <v>363</v>
      </c>
      <c r="F57" s="6"/>
      <c r="G57" s="12">
        <f>G58</f>
        <v>2980</v>
      </c>
      <c r="H57" s="12">
        <f t="shared" ref="H57:I57" si="15">H58</f>
        <v>1280</v>
      </c>
      <c r="I57" s="12">
        <f t="shared" si="15"/>
        <v>645</v>
      </c>
    </row>
    <row r="58" spans="1:9" x14ac:dyDescent="0.25">
      <c r="A58" s="15" t="s">
        <v>439</v>
      </c>
      <c r="B58" s="59" t="s">
        <v>135</v>
      </c>
      <c r="C58" s="55">
        <v>907</v>
      </c>
      <c r="D58" s="15" t="s">
        <v>229</v>
      </c>
      <c r="E58" s="47" t="s">
        <v>363</v>
      </c>
      <c r="F58" s="55">
        <v>200</v>
      </c>
      <c r="G58" s="13">
        <v>2980</v>
      </c>
      <c r="H58" s="29">
        <v>1280</v>
      </c>
      <c r="I58" s="29">
        <v>645</v>
      </c>
    </row>
    <row r="59" spans="1:9" ht="38.25" x14ac:dyDescent="0.25">
      <c r="A59" s="58" t="s">
        <v>303</v>
      </c>
      <c r="B59" s="61" t="s">
        <v>415</v>
      </c>
      <c r="C59" s="52">
        <v>907</v>
      </c>
      <c r="D59" s="14" t="s">
        <v>229</v>
      </c>
      <c r="E59" s="46" t="s">
        <v>364</v>
      </c>
      <c r="F59" s="6"/>
      <c r="G59" s="12">
        <f>G60</f>
        <v>640</v>
      </c>
      <c r="H59" s="12">
        <f t="shared" ref="H59:I59" si="16">H60</f>
        <v>320</v>
      </c>
      <c r="I59" s="12">
        <f t="shared" si="16"/>
        <v>350</v>
      </c>
    </row>
    <row r="60" spans="1:9" x14ac:dyDescent="0.25">
      <c r="A60" s="15" t="s">
        <v>304</v>
      </c>
      <c r="B60" s="60" t="s">
        <v>135</v>
      </c>
      <c r="C60" s="55">
        <v>907</v>
      </c>
      <c r="D60" s="15" t="s">
        <v>229</v>
      </c>
      <c r="E60" s="47" t="s">
        <v>364</v>
      </c>
      <c r="F60" s="55">
        <v>200</v>
      </c>
      <c r="G60" s="13">
        <v>640</v>
      </c>
      <c r="H60" s="29">
        <v>320</v>
      </c>
      <c r="I60" s="29">
        <v>350</v>
      </c>
    </row>
    <row r="61" spans="1:9" ht="76.5" x14ac:dyDescent="0.25">
      <c r="A61" s="14" t="s">
        <v>305</v>
      </c>
      <c r="B61" s="36" t="s">
        <v>272</v>
      </c>
      <c r="C61" s="6">
        <v>907</v>
      </c>
      <c r="D61" s="14" t="s">
        <v>229</v>
      </c>
      <c r="E61" s="46" t="s">
        <v>365</v>
      </c>
      <c r="F61" s="6"/>
      <c r="G61" s="12">
        <f>G62</f>
        <v>1578</v>
      </c>
      <c r="H61" s="12">
        <f t="shared" ref="H61:I61" si="17">H62</f>
        <v>374.4</v>
      </c>
      <c r="I61" s="12">
        <f t="shared" si="17"/>
        <v>129</v>
      </c>
    </row>
    <row r="62" spans="1:9" x14ac:dyDescent="0.25">
      <c r="A62" s="15" t="s">
        <v>306</v>
      </c>
      <c r="B62" s="10" t="s">
        <v>135</v>
      </c>
      <c r="C62" s="55">
        <v>907</v>
      </c>
      <c r="D62" s="15" t="s">
        <v>229</v>
      </c>
      <c r="E62" s="47" t="s">
        <v>365</v>
      </c>
      <c r="F62" s="55">
        <v>200</v>
      </c>
      <c r="G62" s="13">
        <v>1578</v>
      </c>
      <c r="H62" s="29">
        <v>374.4</v>
      </c>
      <c r="I62" s="29">
        <v>129</v>
      </c>
    </row>
    <row r="63" spans="1:9" ht="38.25" x14ac:dyDescent="0.25">
      <c r="A63" s="14" t="s">
        <v>307</v>
      </c>
      <c r="B63" s="36" t="s">
        <v>273</v>
      </c>
      <c r="C63" s="6">
        <v>907</v>
      </c>
      <c r="D63" s="14" t="s">
        <v>229</v>
      </c>
      <c r="E63" s="46" t="s">
        <v>366</v>
      </c>
      <c r="F63" s="6"/>
      <c r="G63" s="12">
        <f>G64</f>
        <v>450</v>
      </c>
      <c r="H63" s="12">
        <f t="shared" ref="H63:I63" si="18">H64</f>
        <v>450</v>
      </c>
      <c r="I63" s="12">
        <f t="shared" si="18"/>
        <v>450</v>
      </c>
    </row>
    <row r="64" spans="1:9" x14ac:dyDescent="0.25">
      <c r="A64" s="15" t="s">
        <v>308</v>
      </c>
      <c r="B64" s="10" t="s">
        <v>135</v>
      </c>
      <c r="C64" s="55">
        <v>907</v>
      </c>
      <c r="D64" s="15" t="s">
        <v>229</v>
      </c>
      <c r="E64" s="47" t="s">
        <v>366</v>
      </c>
      <c r="F64" s="55">
        <v>200</v>
      </c>
      <c r="G64" s="13">
        <v>450</v>
      </c>
      <c r="H64" s="29">
        <v>450</v>
      </c>
      <c r="I64" s="29">
        <v>450</v>
      </c>
    </row>
    <row r="65" spans="1:18" ht="25.5" x14ac:dyDescent="0.25">
      <c r="A65" s="14" t="s">
        <v>301</v>
      </c>
      <c r="B65" s="36" t="s">
        <v>274</v>
      </c>
      <c r="C65" s="6">
        <v>907</v>
      </c>
      <c r="D65" s="14" t="s">
        <v>229</v>
      </c>
      <c r="E65" s="46" t="s">
        <v>367</v>
      </c>
      <c r="F65" s="55"/>
      <c r="G65" s="12">
        <f>G66</f>
        <v>8734</v>
      </c>
      <c r="H65" s="12">
        <f t="shared" ref="H65:I65" si="19">H66</f>
        <v>4875.6000000000004</v>
      </c>
      <c r="I65" s="12">
        <f t="shared" si="19"/>
        <v>4826</v>
      </c>
    </row>
    <row r="66" spans="1:18" x14ac:dyDescent="0.25">
      <c r="A66" s="15" t="s">
        <v>302</v>
      </c>
      <c r="B66" s="10" t="s">
        <v>135</v>
      </c>
      <c r="C66" s="55">
        <v>907</v>
      </c>
      <c r="D66" s="15" t="s">
        <v>229</v>
      </c>
      <c r="E66" s="47" t="s">
        <v>367</v>
      </c>
      <c r="F66" s="53">
        <v>200</v>
      </c>
      <c r="G66" s="13">
        <v>8734</v>
      </c>
      <c r="H66" s="29">
        <v>4875.6000000000004</v>
      </c>
      <c r="I66" s="29">
        <v>4826</v>
      </c>
    </row>
    <row r="67" spans="1:18" ht="25.5" x14ac:dyDescent="0.25">
      <c r="A67" s="14" t="s">
        <v>309</v>
      </c>
      <c r="B67" s="36" t="s">
        <v>275</v>
      </c>
      <c r="C67" s="6">
        <v>907</v>
      </c>
      <c r="D67" s="14" t="s">
        <v>229</v>
      </c>
      <c r="E67" s="46" t="s">
        <v>368</v>
      </c>
      <c r="F67" s="53"/>
      <c r="G67" s="12">
        <f>G68</f>
        <v>1611</v>
      </c>
      <c r="H67" s="12">
        <f t="shared" ref="H67:I67" si="20">H68</f>
        <v>700</v>
      </c>
      <c r="I67" s="12">
        <f t="shared" si="20"/>
        <v>600</v>
      </c>
    </row>
    <row r="68" spans="1:18" ht="63.75" x14ac:dyDescent="0.25">
      <c r="A68" s="14" t="s">
        <v>310</v>
      </c>
      <c r="B68" s="36" t="s">
        <v>339</v>
      </c>
      <c r="C68" s="6">
        <v>907</v>
      </c>
      <c r="D68" s="14" t="s">
        <v>229</v>
      </c>
      <c r="E68" s="46" t="s">
        <v>369</v>
      </c>
      <c r="F68" s="54"/>
      <c r="G68" s="12">
        <f>G69</f>
        <v>1611</v>
      </c>
      <c r="H68" s="12">
        <f>H69</f>
        <v>700</v>
      </c>
      <c r="I68" s="12">
        <f t="shared" ref="I68" si="21">I69</f>
        <v>600</v>
      </c>
    </row>
    <row r="69" spans="1:18" x14ac:dyDescent="0.25">
      <c r="A69" s="15" t="s">
        <v>311</v>
      </c>
      <c r="B69" s="10" t="s">
        <v>135</v>
      </c>
      <c r="C69" s="55">
        <v>907</v>
      </c>
      <c r="D69" s="15" t="s">
        <v>229</v>
      </c>
      <c r="E69" s="47" t="s">
        <v>369</v>
      </c>
      <c r="F69" s="53">
        <v>200</v>
      </c>
      <c r="G69" s="13">
        <v>1611</v>
      </c>
      <c r="H69" s="29">
        <v>700</v>
      </c>
      <c r="I69" s="29">
        <v>600</v>
      </c>
    </row>
    <row r="70" spans="1:18" x14ac:dyDescent="0.25">
      <c r="A70" s="14">
        <v>5</v>
      </c>
      <c r="B70" s="22" t="s">
        <v>157</v>
      </c>
      <c r="C70" s="6">
        <v>907</v>
      </c>
      <c r="D70" s="14" t="s">
        <v>230</v>
      </c>
      <c r="E70" s="25"/>
      <c r="F70" s="53"/>
      <c r="G70" s="12">
        <f>G71+G75</f>
        <v>125</v>
      </c>
      <c r="H70" s="12">
        <f t="shared" ref="H70:I70" si="22">H71+H75</f>
        <v>125</v>
      </c>
      <c r="I70" s="12">
        <f t="shared" si="22"/>
        <v>125</v>
      </c>
      <c r="N70" s="97"/>
      <c r="O70" s="98"/>
      <c r="P70" s="30"/>
      <c r="Q70" s="30"/>
      <c r="R70" s="30"/>
    </row>
    <row r="71" spans="1:18" x14ac:dyDescent="0.25">
      <c r="A71" s="14" t="s">
        <v>199</v>
      </c>
      <c r="B71" s="22" t="s">
        <v>158</v>
      </c>
      <c r="C71" s="6">
        <v>907</v>
      </c>
      <c r="D71" s="14" t="s">
        <v>231</v>
      </c>
      <c r="E71" s="25"/>
      <c r="F71" s="53"/>
      <c r="G71" s="12">
        <f>G72</f>
        <v>45</v>
      </c>
      <c r="H71" s="12">
        <f t="shared" ref="H71:I73" si="23">H72</f>
        <v>45</v>
      </c>
      <c r="I71" s="12">
        <f t="shared" si="23"/>
        <v>45</v>
      </c>
      <c r="N71" s="97"/>
      <c r="O71" s="97"/>
      <c r="P71" s="31"/>
      <c r="Q71" s="32"/>
      <c r="R71" s="32"/>
    </row>
    <row r="72" spans="1:18" x14ac:dyDescent="0.25">
      <c r="A72" s="14" t="s">
        <v>200</v>
      </c>
      <c r="B72" s="9" t="s">
        <v>253</v>
      </c>
      <c r="C72" s="6">
        <v>907</v>
      </c>
      <c r="D72" s="14" t="s">
        <v>231</v>
      </c>
      <c r="E72" s="46" t="s">
        <v>352</v>
      </c>
      <c r="F72" s="53"/>
      <c r="G72" s="12">
        <f>G73</f>
        <v>45</v>
      </c>
      <c r="H72" s="12">
        <f t="shared" si="23"/>
        <v>45</v>
      </c>
      <c r="I72" s="12">
        <f t="shared" si="23"/>
        <v>45</v>
      </c>
      <c r="N72" s="102"/>
      <c r="O72" s="102"/>
      <c r="P72" s="30"/>
      <c r="Q72" s="30"/>
      <c r="R72" s="30"/>
    </row>
    <row r="73" spans="1:18" ht="76.5" x14ac:dyDescent="0.25">
      <c r="A73" s="35" t="s">
        <v>159</v>
      </c>
      <c r="B73" s="36" t="s">
        <v>255</v>
      </c>
      <c r="C73" s="6">
        <v>907</v>
      </c>
      <c r="D73" s="14" t="s">
        <v>231</v>
      </c>
      <c r="E73" s="46" t="s">
        <v>370</v>
      </c>
      <c r="F73" s="53"/>
      <c r="G73" s="12">
        <f>G74</f>
        <v>45</v>
      </c>
      <c r="H73" s="12">
        <f t="shared" si="23"/>
        <v>45</v>
      </c>
      <c r="I73" s="12">
        <f t="shared" si="23"/>
        <v>45</v>
      </c>
      <c r="N73" s="102"/>
      <c r="O73" s="103"/>
      <c r="P73" s="30"/>
      <c r="Q73" s="30"/>
      <c r="R73" s="30"/>
    </row>
    <row r="74" spans="1:18" x14ac:dyDescent="0.25">
      <c r="A74" s="15" t="s">
        <v>312</v>
      </c>
      <c r="B74" s="10" t="s">
        <v>135</v>
      </c>
      <c r="C74" s="55">
        <v>907</v>
      </c>
      <c r="D74" s="15" t="s">
        <v>231</v>
      </c>
      <c r="E74" s="47" t="s">
        <v>370</v>
      </c>
      <c r="F74" s="53">
        <v>200</v>
      </c>
      <c r="G74" s="13">
        <v>45</v>
      </c>
      <c r="H74" s="29">
        <v>45</v>
      </c>
      <c r="I74" s="29">
        <v>45</v>
      </c>
      <c r="N74" s="102"/>
      <c r="O74" s="103"/>
      <c r="P74" s="30"/>
      <c r="Q74" s="30"/>
      <c r="R74" s="30"/>
    </row>
    <row r="75" spans="1:18" x14ac:dyDescent="0.25">
      <c r="A75" s="14" t="s">
        <v>201</v>
      </c>
      <c r="B75" s="9" t="s">
        <v>160</v>
      </c>
      <c r="C75" s="6">
        <v>907</v>
      </c>
      <c r="D75" s="14" t="s">
        <v>232</v>
      </c>
      <c r="E75" s="15"/>
      <c r="F75" s="10"/>
      <c r="G75" s="12">
        <f>G76+G88</f>
        <v>80</v>
      </c>
      <c r="H75" s="12">
        <f t="shared" ref="H75:I75" si="24">H76+H88</f>
        <v>80</v>
      </c>
      <c r="I75" s="12">
        <f t="shared" si="24"/>
        <v>80</v>
      </c>
      <c r="N75" s="104"/>
      <c r="O75" s="98"/>
      <c r="P75" s="31"/>
      <c r="Q75" s="32"/>
      <c r="R75" s="32"/>
    </row>
    <row r="76" spans="1:18" x14ac:dyDescent="0.25">
      <c r="A76" s="14" t="s">
        <v>202</v>
      </c>
      <c r="B76" s="36" t="s">
        <v>258</v>
      </c>
      <c r="C76" s="6">
        <v>907</v>
      </c>
      <c r="D76" s="14" t="s">
        <v>232</v>
      </c>
      <c r="E76" s="46" t="s">
        <v>354</v>
      </c>
      <c r="F76" s="9"/>
      <c r="G76" s="12">
        <f>G77+G79+G82+G84+G86</f>
        <v>50</v>
      </c>
      <c r="H76" s="12">
        <f t="shared" ref="H76:I76" si="25">H77+H79+H82+H84+H86</f>
        <v>50</v>
      </c>
      <c r="I76" s="12">
        <f t="shared" si="25"/>
        <v>50</v>
      </c>
      <c r="N76" s="107"/>
      <c r="O76" s="100"/>
      <c r="P76" s="30"/>
      <c r="Q76" s="30"/>
      <c r="R76" s="30"/>
    </row>
    <row r="77" spans="1:18" ht="25.5" x14ac:dyDescent="0.25">
      <c r="A77" s="14" t="s">
        <v>161</v>
      </c>
      <c r="B77" s="36" t="s">
        <v>259</v>
      </c>
      <c r="C77" s="6">
        <v>907</v>
      </c>
      <c r="D77" s="14" t="s">
        <v>232</v>
      </c>
      <c r="E77" s="46" t="s">
        <v>371</v>
      </c>
      <c r="F77" s="54"/>
      <c r="G77" s="12">
        <f>G78</f>
        <v>12</v>
      </c>
      <c r="H77" s="12">
        <f t="shared" ref="H77:I77" si="26">H78</f>
        <v>12</v>
      </c>
      <c r="I77" s="12">
        <f t="shared" si="26"/>
        <v>12</v>
      </c>
      <c r="N77" s="104"/>
      <c r="O77" s="98"/>
      <c r="P77" s="31"/>
      <c r="Q77" s="31"/>
      <c r="R77" s="31"/>
    </row>
    <row r="78" spans="1:18" x14ac:dyDescent="0.25">
      <c r="A78" s="15" t="s">
        <v>313</v>
      </c>
      <c r="B78" s="10" t="s">
        <v>135</v>
      </c>
      <c r="C78" s="55">
        <v>907</v>
      </c>
      <c r="D78" s="15" t="s">
        <v>232</v>
      </c>
      <c r="E78" s="47" t="s">
        <v>371</v>
      </c>
      <c r="F78" s="55">
        <v>200</v>
      </c>
      <c r="G78" s="13">
        <v>12</v>
      </c>
      <c r="H78" s="29">
        <v>12</v>
      </c>
      <c r="I78" s="29">
        <v>12</v>
      </c>
      <c r="N78" s="104"/>
      <c r="O78" s="98"/>
      <c r="P78" s="31"/>
      <c r="Q78" s="32"/>
      <c r="R78" s="32"/>
    </row>
    <row r="79" spans="1:18" ht="38.25" x14ac:dyDescent="0.25">
      <c r="A79" s="14" t="s">
        <v>314</v>
      </c>
      <c r="B79" s="36" t="s">
        <v>260</v>
      </c>
      <c r="C79" s="6">
        <v>907</v>
      </c>
      <c r="D79" s="14" t="s">
        <v>232</v>
      </c>
      <c r="E79" s="46" t="s">
        <v>372</v>
      </c>
      <c r="F79" s="53"/>
      <c r="G79" s="12">
        <f>G80</f>
        <v>6</v>
      </c>
      <c r="H79" s="12">
        <f t="shared" ref="H79:I80" si="27">H80</f>
        <v>6</v>
      </c>
      <c r="I79" s="12">
        <f t="shared" si="27"/>
        <v>6</v>
      </c>
      <c r="N79" s="101"/>
      <c r="O79" s="101"/>
      <c r="P79" s="30"/>
      <c r="Q79" s="30"/>
      <c r="R79" s="30"/>
    </row>
    <row r="80" spans="1:18" ht="51" x14ac:dyDescent="0.25">
      <c r="A80" s="14" t="s">
        <v>315</v>
      </c>
      <c r="B80" s="36" t="s">
        <v>261</v>
      </c>
      <c r="C80" s="6">
        <v>907</v>
      </c>
      <c r="D80" s="14" t="s">
        <v>232</v>
      </c>
      <c r="E80" s="46" t="s">
        <v>373</v>
      </c>
      <c r="F80" s="9"/>
      <c r="G80" s="12">
        <f>G81</f>
        <v>6</v>
      </c>
      <c r="H80" s="12">
        <f t="shared" si="27"/>
        <v>6</v>
      </c>
      <c r="I80" s="12">
        <f t="shared" si="27"/>
        <v>6</v>
      </c>
      <c r="N80" s="97"/>
      <c r="O80" s="97"/>
      <c r="P80" s="31"/>
      <c r="Q80" s="32"/>
      <c r="R80" s="32"/>
    </row>
    <row r="81" spans="1:18" x14ac:dyDescent="0.25">
      <c r="A81" s="15" t="s">
        <v>316</v>
      </c>
      <c r="B81" s="10" t="s">
        <v>135</v>
      </c>
      <c r="C81" s="55">
        <v>907</v>
      </c>
      <c r="D81" s="15" t="s">
        <v>232</v>
      </c>
      <c r="E81" s="47" t="s">
        <v>373</v>
      </c>
      <c r="F81" s="53">
        <v>200</v>
      </c>
      <c r="G81" s="13">
        <v>6</v>
      </c>
      <c r="H81" s="29">
        <v>6</v>
      </c>
      <c r="I81" s="29">
        <v>6</v>
      </c>
      <c r="N81" s="101"/>
      <c r="O81" s="101"/>
      <c r="P81" s="30"/>
      <c r="Q81" s="30"/>
      <c r="R81" s="30"/>
    </row>
    <row r="82" spans="1:18" ht="51" x14ac:dyDescent="0.25">
      <c r="A82" s="14" t="s">
        <v>317</v>
      </c>
      <c r="B82" s="36" t="s">
        <v>276</v>
      </c>
      <c r="C82" s="6">
        <v>907</v>
      </c>
      <c r="D82" s="14" t="s">
        <v>232</v>
      </c>
      <c r="E82" s="46" t="s">
        <v>374</v>
      </c>
      <c r="F82" s="10"/>
      <c r="G82" s="12">
        <f>G83</f>
        <v>6</v>
      </c>
      <c r="H82" s="12">
        <f t="shared" ref="H82:I82" si="28">H83</f>
        <v>6</v>
      </c>
      <c r="I82" s="12">
        <f t="shared" si="28"/>
        <v>6</v>
      </c>
      <c r="N82" s="97"/>
      <c r="O82" s="97"/>
      <c r="P82" s="31"/>
      <c r="Q82" s="32"/>
      <c r="R82" s="32"/>
    </row>
    <row r="83" spans="1:18" x14ac:dyDescent="0.25">
      <c r="A83" s="15" t="s">
        <v>318</v>
      </c>
      <c r="B83" s="10" t="s">
        <v>135</v>
      </c>
      <c r="C83" s="55">
        <v>907</v>
      </c>
      <c r="D83" s="15" t="s">
        <v>232</v>
      </c>
      <c r="E83" s="47" t="s">
        <v>374</v>
      </c>
      <c r="F83" s="53">
        <v>200</v>
      </c>
      <c r="G83" s="13">
        <v>6</v>
      </c>
      <c r="H83" s="29">
        <v>6</v>
      </c>
      <c r="I83" s="29">
        <v>6</v>
      </c>
      <c r="N83" s="101"/>
      <c r="O83" s="101"/>
      <c r="P83" s="30"/>
      <c r="Q83" s="30"/>
      <c r="R83" s="30"/>
    </row>
    <row r="84" spans="1:18" ht="38.25" x14ac:dyDescent="0.25">
      <c r="A84" s="14" t="s">
        <v>319</v>
      </c>
      <c r="B84" s="36" t="s">
        <v>278</v>
      </c>
      <c r="C84" s="6">
        <v>907</v>
      </c>
      <c r="D84" s="14" t="s">
        <v>232</v>
      </c>
      <c r="E84" s="46" t="s">
        <v>375</v>
      </c>
      <c r="F84" s="10"/>
      <c r="G84" s="12">
        <f>G85</f>
        <v>6</v>
      </c>
      <c r="H84" s="12">
        <f t="shared" ref="H84:I84" si="29">H85</f>
        <v>6</v>
      </c>
      <c r="I84" s="12">
        <f t="shared" si="29"/>
        <v>6</v>
      </c>
      <c r="N84" s="97"/>
      <c r="O84" s="97"/>
      <c r="P84" s="31"/>
      <c r="Q84" s="32"/>
      <c r="R84" s="32"/>
    </row>
    <row r="85" spans="1:18" x14ac:dyDescent="0.25">
      <c r="A85" s="15" t="s">
        <v>320</v>
      </c>
      <c r="B85" s="10" t="s">
        <v>135</v>
      </c>
      <c r="C85" s="55">
        <v>907</v>
      </c>
      <c r="D85" s="15" t="s">
        <v>232</v>
      </c>
      <c r="E85" s="47" t="s">
        <v>375</v>
      </c>
      <c r="F85" s="53">
        <v>200</v>
      </c>
      <c r="G85" s="13">
        <v>6</v>
      </c>
      <c r="H85" s="29">
        <v>6</v>
      </c>
      <c r="I85" s="29">
        <v>6</v>
      </c>
      <c r="N85" s="99"/>
      <c r="O85" s="100"/>
      <c r="P85" s="30"/>
      <c r="Q85" s="30"/>
      <c r="R85" s="30"/>
    </row>
    <row r="86" spans="1:18" ht="38.25" x14ac:dyDescent="0.25">
      <c r="A86" s="14" t="s">
        <v>321</v>
      </c>
      <c r="B86" s="36" t="s">
        <v>279</v>
      </c>
      <c r="C86" s="6">
        <v>907</v>
      </c>
      <c r="D86" s="14" t="s">
        <v>232</v>
      </c>
      <c r="E86" s="16" t="s">
        <v>376</v>
      </c>
      <c r="F86" s="10"/>
      <c r="G86" s="12">
        <f>G87</f>
        <v>20</v>
      </c>
      <c r="H86" s="12">
        <f t="shared" ref="H86:I86" si="30">H87</f>
        <v>20</v>
      </c>
      <c r="I86" s="12">
        <f t="shared" si="30"/>
        <v>20</v>
      </c>
      <c r="N86" s="97"/>
      <c r="O86" s="98"/>
      <c r="P86" s="31"/>
      <c r="Q86" s="31"/>
      <c r="R86" s="31"/>
    </row>
    <row r="87" spans="1:18" x14ac:dyDescent="0.25">
      <c r="A87" s="15" t="s">
        <v>322</v>
      </c>
      <c r="B87" s="10" t="s">
        <v>135</v>
      </c>
      <c r="C87" s="55">
        <v>907</v>
      </c>
      <c r="D87" s="15" t="s">
        <v>232</v>
      </c>
      <c r="E87" s="17" t="s">
        <v>376</v>
      </c>
      <c r="F87" s="53">
        <v>200</v>
      </c>
      <c r="G87" s="13">
        <v>20</v>
      </c>
      <c r="H87" s="29">
        <v>20</v>
      </c>
      <c r="I87" s="29">
        <v>20</v>
      </c>
      <c r="N87" s="97"/>
      <c r="O87" s="98"/>
      <c r="P87" s="31"/>
      <c r="Q87" s="33"/>
      <c r="R87" s="33"/>
    </row>
    <row r="88" spans="1:18" x14ac:dyDescent="0.25">
      <c r="A88" s="14" t="s">
        <v>203</v>
      </c>
      <c r="B88" s="36" t="s">
        <v>280</v>
      </c>
      <c r="C88" s="6">
        <v>907</v>
      </c>
      <c r="D88" s="14" t="s">
        <v>232</v>
      </c>
      <c r="E88" s="46" t="s">
        <v>377</v>
      </c>
      <c r="F88" s="10"/>
      <c r="G88" s="12">
        <f>G89</f>
        <v>30</v>
      </c>
      <c r="H88" s="12">
        <f t="shared" ref="H88:I89" si="31">H89</f>
        <v>30</v>
      </c>
      <c r="I88" s="12">
        <f t="shared" si="31"/>
        <v>30</v>
      </c>
    </row>
    <row r="89" spans="1:18" x14ac:dyDescent="0.25">
      <c r="A89" s="14" t="s">
        <v>162</v>
      </c>
      <c r="B89" s="36" t="s">
        <v>342</v>
      </c>
      <c r="C89" s="6">
        <v>907</v>
      </c>
      <c r="D89" s="14" t="s">
        <v>232</v>
      </c>
      <c r="E89" s="46" t="s">
        <v>408</v>
      </c>
      <c r="F89" s="53"/>
      <c r="G89" s="12">
        <f>G90</f>
        <v>30</v>
      </c>
      <c r="H89" s="12">
        <f t="shared" si="31"/>
        <v>30</v>
      </c>
      <c r="I89" s="12">
        <f t="shared" si="31"/>
        <v>30</v>
      </c>
    </row>
    <row r="90" spans="1:18" x14ac:dyDescent="0.25">
      <c r="A90" s="15" t="s">
        <v>323</v>
      </c>
      <c r="B90" s="10" t="s">
        <v>135</v>
      </c>
      <c r="C90" s="55">
        <v>907</v>
      </c>
      <c r="D90" s="15" t="s">
        <v>232</v>
      </c>
      <c r="E90" s="47" t="s">
        <v>408</v>
      </c>
      <c r="F90" s="53">
        <v>200</v>
      </c>
      <c r="G90" s="13">
        <v>30</v>
      </c>
      <c r="H90" s="29">
        <v>30</v>
      </c>
      <c r="I90" s="29">
        <v>30</v>
      </c>
    </row>
    <row r="91" spans="1:18" x14ac:dyDescent="0.25">
      <c r="A91" s="14">
        <v>6</v>
      </c>
      <c r="B91" s="9" t="s">
        <v>163</v>
      </c>
      <c r="C91" s="55">
        <v>907</v>
      </c>
      <c r="D91" s="14" t="s">
        <v>233</v>
      </c>
      <c r="E91" s="25"/>
      <c r="F91" s="53"/>
      <c r="G91" s="12">
        <f>G92+G100</f>
        <v>21065.8</v>
      </c>
      <c r="H91" s="12">
        <f t="shared" ref="H91:I91" si="32">H92+H100</f>
        <v>18106.7</v>
      </c>
      <c r="I91" s="12">
        <f t="shared" si="32"/>
        <v>18297.2</v>
      </c>
    </row>
    <row r="92" spans="1:18" x14ac:dyDescent="0.25">
      <c r="A92" s="14" t="s">
        <v>204</v>
      </c>
      <c r="B92" s="9" t="s">
        <v>164</v>
      </c>
      <c r="C92" s="55">
        <v>907</v>
      </c>
      <c r="D92" s="14" t="s">
        <v>234</v>
      </c>
      <c r="E92" s="48"/>
      <c r="F92" s="53"/>
      <c r="G92" s="12">
        <f>G93</f>
        <v>7026.8</v>
      </c>
      <c r="H92" s="12">
        <f t="shared" ref="H92:I92" si="33">H93</f>
        <v>5194.3</v>
      </c>
      <c r="I92" s="12">
        <f t="shared" si="33"/>
        <v>4954.3</v>
      </c>
    </row>
    <row r="93" spans="1:18" x14ac:dyDescent="0.25">
      <c r="A93" s="35" t="s">
        <v>205</v>
      </c>
      <c r="B93" s="36" t="s">
        <v>282</v>
      </c>
      <c r="C93" s="6">
        <v>907</v>
      </c>
      <c r="D93" s="14" t="s">
        <v>234</v>
      </c>
      <c r="E93" s="47" t="s">
        <v>378</v>
      </c>
      <c r="F93" s="53"/>
      <c r="G93" s="12">
        <f>G94+G96+G98</f>
        <v>7026.8</v>
      </c>
      <c r="H93" s="12">
        <f t="shared" ref="H93:I93" si="34">H94+H96+H98</f>
        <v>5194.3</v>
      </c>
      <c r="I93" s="12">
        <f t="shared" si="34"/>
        <v>4954.3</v>
      </c>
    </row>
    <row r="94" spans="1:18" ht="25.5" x14ac:dyDescent="0.25">
      <c r="A94" s="35" t="s">
        <v>165</v>
      </c>
      <c r="B94" s="36" t="s">
        <v>283</v>
      </c>
      <c r="C94" s="6">
        <v>907</v>
      </c>
      <c r="D94" s="14" t="s">
        <v>234</v>
      </c>
      <c r="E94" s="16" t="s">
        <v>379</v>
      </c>
      <c r="F94" s="53"/>
      <c r="G94" s="12">
        <f>G95</f>
        <v>4516</v>
      </c>
      <c r="H94" s="12">
        <f t="shared" ref="H94:I94" si="35">H95</f>
        <v>2972</v>
      </c>
      <c r="I94" s="12">
        <f t="shared" si="35"/>
        <v>2742</v>
      </c>
    </row>
    <row r="95" spans="1:18" x14ac:dyDescent="0.25">
      <c r="A95" s="25" t="s">
        <v>324</v>
      </c>
      <c r="B95" s="10" t="s">
        <v>135</v>
      </c>
      <c r="C95" s="55">
        <v>907</v>
      </c>
      <c r="D95" s="15" t="s">
        <v>234</v>
      </c>
      <c r="E95" s="17" t="s">
        <v>379</v>
      </c>
      <c r="F95" s="55">
        <v>200</v>
      </c>
      <c r="G95" s="13">
        <v>4516</v>
      </c>
      <c r="H95" s="29">
        <v>2972</v>
      </c>
      <c r="I95" s="29">
        <v>2742</v>
      </c>
    </row>
    <row r="96" spans="1:18" x14ac:dyDescent="0.25">
      <c r="A96" s="35" t="s">
        <v>325</v>
      </c>
      <c r="B96" s="36" t="s">
        <v>284</v>
      </c>
      <c r="C96" s="55">
        <v>907</v>
      </c>
      <c r="D96" s="15" t="s">
        <v>234</v>
      </c>
      <c r="E96" s="16" t="s">
        <v>380</v>
      </c>
      <c r="F96" s="53"/>
      <c r="G96" s="12">
        <f>G97</f>
        <v>1560</v>
      </c>
      <c r="H96" s="12">
        <f t="shared" ref="H96:I96" si="36">H97</f>
        <v>1280</v>
      </c>
      <c r="I96" s="12">
        <f t="shared" si="36"/>
        <v>1280</v>
      </c>
    </row>
    <row r="97" spans="1:10" x14ac:dyDescent="0.25">
      <c r="A97" s="25" t="s">
        <v>327</v>
      </c>
      <c r="B97" s="10" t="s">
        <v>135</v>
      </c>
      <c r="C97" s="55">
        <v>907</v>
      </c>
      <c r="D97" s="15" t="s">
        <v>234</v>
      </c>
      <c r="E97" s="17" t="s">
        <v>380</v>
      </c>
      <c r="F97" s="55">
        <v>200</v>
      </c>
      <c r="G97" s="13">
        <v>1560</v>
      </c>
      <c r="H97" s="29">
        <v>1280</v>
      </c>
      <c r="I97" s="29">
        <v>1280</v>
      </c>
    </row>
    <row r="98" spans="1:10" x14ac:dyDescent="0.25">
      <c r="A98" s="14" t="s">
        <v>328</v>
      </c>
      <c r="B98" s="36" t="s">
        <v>285</v>
      </c>
      <c r="C98" s="55">
        <v>907</v>
      </c>
      <c r="D98" s="15" t="s">
        <v>234</v>
      </c>
      <c r="E98" s="16" t="s">
        <v>381</v>
      </c>
      <c r="F98" s="53"/>
      <c r="G98" s="12">
        <f>G99</f>
        <v>950.8</v>
      </c>
      <c r="H98" s="12">
        <f t="shared" ref="H98:I98" si="37">H99</f>
        <v>942.3</v>
      </c>
      <c r="I98" s="12">
        <f t="shared" si="37"/>
        <v>932.3</v>
      </c>
    </row>
    <row r="99" spans="1:10" x14ac:dyDescent="0.25">
      <c r="A99" s="15" t="s">
        <v>329</v>
      </c>
      <c r="B99" s="10" t="s">
        <v>135</v>
      </c>
      <c r="C99" s="55">
        <v>907</v>
      </c>
      <c r="D99" s="15" t="s">
        <v>234</v>
      </c>
      <c r="E99" s="17" t="s">
        <v>381</v>
      </c>
      <c r="F99" s="55">
        <v>200</v>
      </c>
      <c r="G99" s="13">
        <v>950.8</v>
      </c>
      <c r="H99" s="29">
        <v>942.3</v>
      </c>
      <c r="I99" s="29">
        <v>932.3</v>
      </c>
    </row>
    <row r="100" spans="1:10" x14ac:dyDescent="0.25">
      <c r="A100" s="14" t="s">
        <v>206</v>
      </c>
      <c r="B100" s="9" t="s">
        <v>167</v>
      </c>
      <c r="C100" s="6">
        <v>907</v>
      </c>
      <c r="D100" s="14" t="s">
        <v>235</v>
      </c>
      <c r="E100" s="14"/>
      <c r="F100" s="9"/>
      <c r="G100" s="12">
        <f>G101</f>
        <v>14039</v>
      </c>
      <c r="H100" s="12">
        <f t="shared" ref="H100:I100" si="38">H101</f>
        <v>12912.4</v>
      </c>
      <c r="I100" s="12">
        <f t="shared" si="38"/>
        <v>13342.9</v>
      </c>
    </row>
    <row r="101" spans="1:10" x14ac:dyDescent="0.25">
      <c r="A101" s="15"/>
      <c r="B101" s="9" t="s">
        <v>252</v>
      </c>
      <c r="C101" s="6">
        <v>907</v>
      </c>
      <c r="D101" s="14" t="s">
        <v>235</v>
      </c>
      <c r="E101" s="35">
        <v>9920000002</v>
      </c>
      <c r="F101" s="6"/>
      <c r="G101" s="12">
        <f>G102</f>
        <v>14039</v>
      </c>
      <c r="H101" s="44">
        <f>H102</f>
        <v>12912.4</v>
      </c>
      <c r="I101" s="44">
        <f>I102</f>
        <v>13342.9</v>
      </c>
    </row>
    <row r="102" spans="1:10" x14ac:dyDescent="0.25">
      <c r="A102" s="14" t="s">
        <v>166</v>
      </c>
      <c r="B102" s="9" t="s">
        <v>168</v>
      </c>
      <c r="C102" s="6">
        <v>907</v>
      </c>
      <c r="D102" s="14" t="s">
        <v>235</v>
      </c>
      <c r="E102" s="35">
        <v>9920000002</v>
      </c>
      <c r="F102" s="6"/>
      <c r="G102" s="12">
        <f>G103+G104+G105</f>
        <v>14039</v>
      </c>
      <c r="H102" s="12">
        <f t="shared" ref="H102:I102" si="39">H103+H104+H105</f>
        <v>12912.4</v>
      </c>
      <c r="I102" s="12">
        <f t="shared" si="39"/>
        <v>13342.9</v>
      </c>
    </row>
    <row r="103" spans="1:10" ht="25.5" x14ac:dyDescent="0.25">
      <c r="A103" s="15" t="s">
        <v>330</v>
      </c>
      <c r="B103" s="10" t="s">
        <v>130</v>
      </c>
      <c r="C103" s="55">
        <v>907</v>
      </c>
      <c r="D103" s="15" t="s">
        <v>235</v>
      </c>
      <c r="E103" s="25">
        <v>9920000002</v>
      </c>
      <c r="F103" s="55">
        <v>100</v>
      </c>
      <c r="G103" s="13">
        <v>10676</v>
      </c>
      <c r="H103" s="29">
        <v>9517.9</v>
      </c>
      <c r="I103" s="29">
        <v>9906.6</v>
      </c>
    </row>
    <row r="104" spans="1:10" x14ac:dyDescent="0.25">
      <c r="A104" s="15" t="s">
        <v>343</v>
      </c>
      <c r="B104" s="10" t="s">
        <v>135</v>
      </c>
      <c r="C104" s="55">
        <v>907</v>
      </c>
      <c r="D104" s="15" t="s">
        <v>235</v>
      </c>
      <c r="E104" s="25">
        <v>9920000002</v>
      </c>
      <c r="F104" s="55">
        <v>200</v>
      </c>
      <c r="G104" s="13">
        <v>3360.9</v>
      </c>
      <c r="H104" s="29">
        <v>3392.4</v>
      </c>
      <c r="I104" s="29">
        <v>3434.2</v>
      </c>
    </row>
    <row r="105" spans="1:10" x14ac:dyDescent="0.25">
      <c r="A105" s="15" t="s">
        <v>344</v>
      </c>
      <c r="B105" s="10" t="s">
        <v>137</v>
      </c>
      <c r="C105" s="55">
        <v>907</v>
      </c>
      <c r="D105" s="15" t="s">
        <v>235</v>
      </c>
      <c r="E105" s="25">
        <v>9920000002</v>
      </c>
      <c r="F105" s="55">
        <v>800</v>
      </c>
      <c r="G105" s="13">
        <v>2.1</v>
      </c>
      <c r="H105" s="29">
        <v>2.1</v>
      </c>
      <c r="I105" s="29">
        <v>2.1</v>
      </c>
    </row>
    <row r="106" spans="1:10" x14ac:dyDescent="0.25">
      <c r="A106" s="14">
        <v>7</v>
      </c>
      <c r="B106" s="9" t="s">
        <v>169</v>
      </c>
      <c r="C106" s="6">
        <v>907</v>
      </c>
      <c r="D106" s="14">
        <v>1000</v>
      </c>
      <c r="E106" s="14"/>
      <c r="F106" s="6"/>
      <c r="G106" s="12">
        <f>G107+G111+G115</f>
        <v>13191.900000000001</v>
      </c>
      <c r="H106" s="12">
        <f t="shared" ref="H106:I106" si="40">H107+H111+H115</f>
        <v>13741.099999999999</v>
      </c>
      <c r="I106" s="12">
        <f t="shared" si="40"/>
        <v>14301.6</v>
      </c>
    </row>
    <row r="107" spans="1:10" x14ac:dyDescent="0.25">
      <c r="A107" s="14" t="s">
        <v>207</v>
      </c>
      <c r="B107" s="9" t="s">
        <v>170</v>
      </c>
      <c r="C107" s="6">
        <v>907</v>
      </c>
      <c r="D107" s="14">
        <v>1001</v>
      </c>
      <c r="E107" s="14"/>
      <c r="F107" s="6"/>
      <c r="G107" s="12">
        <f>G109</f>
        <v>461.8</v>
      </c>
      <c r="H107" s="12">
        <f t="shared" ref="H107:I107" si="41">H109</f>
        <v>481.1</v>
      </c>
      <c r="I107" s="12">
        <f t="shared" si="41"/>
        <v>500.6</v>
      </c>
    </row>
    <row r="108" spans="1:10" x14ac:dyDescent="0.25">
      <c r="A108" s="15"/>
      <c r="B108" s="9" t="s">
        <v>252</v>
      </c>
      <c r="C108" s="6">
        <v>907</v>
      </c>
      <c r="D108" s="14" t="s">
        <v>286</v>
      </c>
      <c r="E108" s="14"/>
      <c r="F108" s="55"/>
      <c r="G108" s="12">
        <f>G109</f>
        <v>461.8</v>
      </c>
      <c r="H108" s="12">
        <f t="shared" ref="H108:I109" si="42">H109</f>
        <v>481.1</v>
      </c>
      <c r="I108" s="12">
        <f t="shared" si="42"/>
        <v>500.6</v>
      </c>
    </row>
    <row r="109" spans="1:10" ht="63.75" x14ac:dyDescent="0.25">
      <c r="A109" s="14" t="s">
        <v>208</v>
      </c>
      <c r="B109" s="9" t="s">
        <v>171</v>
      </c>
      <c r="C109" s="6">
        <v>907</v>
      </c>
      <c r="D109" s="14">
        <v>1001</v>
      </c>
      <c r="E109" s="14">
        <v>9920000019</v>
      </c>
      <c r="F109" s="6"/>
      <c r="G109" s="12">
        <f>G110</f>
        <v>461.8</v>
      </c>
      <c r="H109" s="12">
        <f t="shared" si="42"/>
        <v>481.1</v>
      </c>
      <c r="I109" s="12">
        <f t="shared" si="42"/>
        <v>500.6</v>
      </c>
    </row>
    <row r="110" spans="1:10" x14ac:dyDescent="0.25">
      <c r="A110" s="15" t="s">
        <v>172</v>
      </c>
      <c r="B110" s="10" t="s">
        <v>173</v>
      </c>
      <c r="C110" s="55">
        <v>907</v>
      </c>
      <c r="D110" s="15">
        <v>1001</v>
      </c>
      <c r="E110" s="15">
        <v>9920000019</v>
      </c>
      <c r="F110" s="55">
        <v>300</v>
      </c>
      <c r="G110" s="13">
        <v>461.8</v>
      </c>
      <c r="H110" s="29">
        <v>481.1</v>
      </c>
      <c r="I110" s="29">
        <v>500.6</v>
      </c>
      <c r="J110" s="41"/>
    </row>
    <row r="111" spans="1:10" x14ac:dyDescent="0.25">
      <c r="A111" s="14" t="s">
        <v>209</v>
      </c>
      <c r="B111" s="9" t="s">
        <v>174</v>
      </c>
      <c r="C111" s="6">
        <v>907</v>
      </c>
      <c r="D111" s="14">
        <v>1003</v>
      </c>
      <c r="E111" s="25"/>
      <c r="F111" s="55"/>
      <c r="G111" s="12">
        <f>G112</f>
        <v>1314.4</v>
      </c>
      <c r="H111" s="12">
        <f t="shared" ref="H111:I113" si="43">H112</f>
        <v>1369.1</v>
      </c>
      <c r="I111" s="12">
        <f t="shared" si="43"/>
        <v>1424.9</v>
      </c>
    </row>
    <row r="112" spans="1:10" x14ac:dyDescent="0.25">
      <c r="A112" s="15"/>
      <c r="B112" s="64" t="s">
        <v>252</v>
      </c>
      <c r="C112" s="6">
        <v>907</v>
      </c>
      <c r="D112" s="14" t="s">
        <v>287</v>
      </c>
      <c r="E112" s="25"/>
      <c r="F112" s="55"/>
      <c r="G112" s="12">
        <f>G113</f>
        <v>1314.4</v>
      </c>
      <c r="H112" s="12">
        <f t="shared" si="43"/>
        <v>1369.1</v>
      </c>
      <c r="I112" s="12">
        <f t="shared" si="43"/>
        <v>1424.9</v>
      </c>
    </row>
    <row r="113" spans="1:9" ht="38.25" x14ac:dyDescent="0.25">
      <c r="A113" s="58" t="s">
        <v>210</v>
      </c>
      <c r="B113" s="36" t="s">
        <v>416</v>
      </c>
      <c r="C113" s="52">
        <v>907</v>
      </c>
      <c r="D113" s="14">
        <v>1003</v>
      </c>
      <c r="E113" s="35">
        <v>9920000049</v>
      </c>
      <c r="F113" s="54"/>
      <c r="G113" s="12">
        <f>G114</f>
        <v>1314.4</v>
      </c>
      <c r="H113" s="12">
        <f t="shared" si="43"/>
        <v>1369.1</v>
      </c>
      <c r="I113" s="12">
        <f t="shared" si="43"/>
        <v>1424.9</v>
      </c>
    </row>
    <row r="114" spans="1:9" x14ac:dyDescent="0.25">
      <c r="A114" s="25" t="s">
        <v>175</v>
      </c>
      <c r="B114" s="60" t="s">
        <v>173</v>
      </c>
      <c r="C114" s="55">
        <v>907</v>
      </c>
      <c r="D114" s="15">
        <v>1003</v>
      </c>
      <c r="E114" s="25">
        <v>9920000049</v>
      </c>
      <c r="F114" s="55">
        <v>300</v>
      </c>
      <c r="G114" s="13">
        <v>1314.4</v>
      </c>
      <c r="H114" s="29">
        <v>1369.1</v>
      </c>
      <c r="I114" s="29">
        <v>1424.9</v>
      </c>
    </row>
    <row r="115" spans="1:9" x14ac:dyDescent="0.25">
      <c r="A115" s="14" t="s">
        <v>211</v>
      </c>
      <c r="B115" s="9" t="s">
        <v>176</v>
      </c>
      <c r="C115" s="6">
        <v>907</v>
      </c>
      <c r="D115" s="14">
        <v>1004</v>
      </c>
      <c r="E115" s="25"/>
      <c r="F115" s="55"/>
      <c r="G115" s="12">
        <f>G116</f>
        <v>11415.7</v>
      </c>
      <c r="H115" s="12">
        <f t="shared" ref="H115:I115" si="44">H116</f>
        <v>11890.9</v>
      </c>
      <c r="I115" s="12">
        <f t="shared" si="44"/>
        <v>12376.1</v>
      </c>
    </row>
    <row r="116" spans="1:9" x14ac:dyDescent="0.25">
      <c r="A116" s="35" t="s">
        <v>212</v>
      </c>
      <c r="B116" s="9" t="s">
        <v>252</v>
      </c>
      <c r="C116" s="6">
        <v>907</v>
      </c>
      <c r="D116" s="14" t="s">
        <v>288</v>
      </c>
      <c r="E116" s="25"/>
      <c r="F116" s="55"/>
      <c r="G116" s="12">
        <f>G117+G119</f>
        <v>11415.7</v>
      </c>
      <c r="H116" s="12">
        <f t="shared" ref="H116:I116" si="45">H117+H119</f>
        <v>11890.9</v>
      </c>
      <c r="I116" s="12">
        <f t="shared" si="45"/>
        <v>12376.1</v>
      </c>
    </row>
    <row r="117" spans="1:9" ht="25.5" x14ac:dyDescent="0.25">
      <c r="A117" s="14" t="s">
        <v>178</v>
      </c>
      <c r="B117" s="40" t="s">
        <v>350</v>
      </c>
      <c r="C117" s="6">
        <v>907</v>
      </c>
      <c r="D117" s="14">
        <v>1004</v>
      </c>
      <c r="E117" s="14" t="s">
        <v>177</v>
      </c>
      <c r="F117" s="6"/>
      <c r="G117" s="12">
        <f>G118</f>
        <v>6053.7</v>
      </c>
      <c r="H117" s="12">
        <f t="shared" ref="H117:I117" si="46">H118</f>
        <v>6305.7</v>
      </c>
      <c r="I117" s="12">
        <f t="shared" si="46"/>
        <v>6563.1</v>
      </c>
    </row>
    <row r="118" spans="1:9" x14ac:dyDescent="0.25">
      <c r="A118" s="15" t="s">
        <v>333</v>
      </c>
      <c r="B118" s="10" t="s">
        <v>173</v>
      </c>
      <c r="C118" s="55">
        <v>907</v>
      </c>
      <c r="D118" s="15">
        <v>1004</v>
      </c>
      <c r="E118" s="15" t="s">
        <v>177</v>
      </c>
      <c r="F118" s="55">
        <v>300</v>
      </c>
      <c r="G118" s="13">
        <v>6053.7</v>
      </c>
      <c r="H118" s="29">
        <v>6305.7</v>
      </c>
      <c r="I118" s="29">
        <v>6563.1</v>
      </c>
    </row>
    <row r="119" spans="1:9" ht="25.5" x14ac:dyDescent="0.25">
      <c r="A119" s="14" t="s">
        <v>334</v>
      </c>
      <c r="B119" s="40" t="s">
        <v>351</v>
      </c>
      <c r="C119" s="6">
        <v>907</v>
      </c>
      <c r="D119" s="14">
        <v>1004</v>
      </c>
      <c r="E119" s="14" t="s">
        <v>179</v>
      </c>
      <c r="F119" s="6"/>
      <c r="G119" s="12">
        <f>G120</f>
        <v>5362</v>
      </c>
      <c r="H119" s="12">
        <f t="shared" ref="H119:I119" si="47">H120</f>
        <v>5585.2</v>
      </c>
      <c r="I119" s="12">
        <f t="shared" si="47"/>
        <v>5813</v>
      </c>
    </row>
    <row r="120" spans="1:9" x14ac:dyDescent="0.25">
      <c r="A120" s="15" t="s">
        <v>335</v>
      </c>
      <c r="B120" s="10" t="s">
        <v>173</v>
      </c>
      <c r="C120" s="55">
        <v>907</v>
      </c>
      <c r="D120" s="15">
        <v>1004</v>
      </c>
      <c r="E120" s="15" t="s">
        <v>179</v>
      </c>
      <c r="F120" s="55">
        <v>300</v>
      </c>
      <c r="G120" s="13">
        <v>5362</v>
      </c>
      <c r="H120" s="29">
        <v>5585.2</v>
      </c>
      <c r="I120" s="29">
        <v>5813</v>
      </c>
    </row>
    <row r="121" spans="1:9" x14ac:dyDescent="0.25">
      <c r="A121" s="14" t="s">
        <v>336</v>
      </c>
      <c r="B121" s="9" t="s">
        <v>180</v>
      </c>
      <c r="C121" s="6">
        <v>907</v>
      </c>
      <c r="D121" s="14">
        <v>1100</v>
      </c>
      <c r="E121" s="15"/>
      <c r="F121" s="55"/>
      <c r="G121" s="12">
        <f>G122</f>
        <v>690</v>
      </c>
      <c r="H121" s="12">
        <f t="shared" ref="H121:I124" si="48">H122</f>
        <v>498</v>
      </c>
      <c r="I121" s="12">
        <f t="shared" si="48"/>
        <v>498</v>
      </c>
    </row>
    <row r="122" spans="1:9" x14ac:dyDescent="0.25">
      <c r="A122" s="14" t="s">
        <v>213</v>
      </c>
      <c r="B122" s="9" t="s">
        <v>181</v>
      </c>
      <c r="C122" s="6">
        <v>907</v>
      </c>
      <c r="D122" s="14">
        <v>1102</v>
      </c>
      <c r="E122" s="25"/>
      <c r="F122" s="55"/>
      <c r="G122" s="12">
        <f>G123</f>
        <v>690</v>
      </c>
      <c r="H122" s="12">
        <f t="shared" si="48"/>
        <v>498</v>
      </c>
      <c r="I122" s="12">
        <f t="shared" si="48"/>
        <v>498</v>
      </c>
    </row>
    <row r="123" spans="1:9" x14ac:dyDescent="0.25">
      <c r="A123" s="14" t="s">
        <v>214</v>
      </c>
      <c r="B123" s="36" t="s">
        <v>289</v>
      </c>
      <c r="C123" s="6">
        <v>907</v>
      </c>
      <c r="D123" s="14" t="s">
        <v>291</v>
      </c>
      <c r="E123" s="16" t="s">
        <v>382</v>
      </c>
      <c r="F123" s="55"/>
      <c r="G123" s="12">
        <f>G124</f>
        <v>690</v>
      </c>
      <c r="H123" s="12">
        <f t="shared" si="48"/>
        <v>498</v>
      </c>
      <c r="I123" s="12">
        <f t="shared" si="48"/>
        <v>498</v>
      </c>
    </row>
    <row r="124" spans="1:9" ht="38.25" x14ac:dyDescent="0.25">
      <c r="A124" s="14" t="s">
        <v>182</v>
      </c>
      <c r="B124" s="36" t="s">
        <v>337</v>
      </c>
      <c r="C124" s="6">
        <v>907</v>
      </c>
      <c r="D124" s="14">
        <v>1102</v>
      </c>
      <c r="E124" s="46" t="s">
        <v>383</v>
      </c>
      <c r="F124" s="6"/>
      <c r="G124" s="12">
        <f>G125</f>
        <v>690</v>
      </c>
      <c r="H124" s="12">
        <f t="shared" si="48"/>
        <v>498</v>
      </c>
      <c r="I124" s="12">
        <f t="shared" si="48"/>
        <v>498</v>
      </c>
    </row>
    <row r="125" spans="1:9" x14ac:dyDescent="0.25">
      <c r="A125" s="15" t="s">
        <v>338</v>
      </c>
      <c r="B125" s="10" t="s">
        <v>135</v>
      </c>
      <c r="C125" s="55">
        <v>907</v>
      </c>
      <c r="D125" s="15">
        <v>1102</v>
      </c>
      <c r="E125" s="47" t="s">
        <v>383</v>
      </c>
      <c r="F125" s="55">
        <v>200</v>
      </c>
      <c r="G125" s="13">
        <v>690</v>
      </c>
      <c r="H125" s="29">
        <v>498</v>
      </c>
      <c r="I125" s="29">
        <v>498</v>
      </c>
    </row>
    <row r="126" spans="1:9" x14ac:dyDescent="0.25">
      <c r="A126" s="14" t="s">
        <v>299</v>
      </c>
      <c r="B126" s="9" t="s">
        <v>183</v>
      </c>
      <c r="C126" s="6">
        <v>907</v>
      </c>
      <c r="D126" s="14">
        <v>1200</v>
      </c>
      <c r="E126" s="25"/>
      <c r="F126" s="55"/>
      <c r="G126" s="12">
        <f>G127</f>
        <v>1953.4</v>
      </c>
      <c r="H126" s="12">
        <f t="shared" ref="H126:I126" si="49">H127</f>
        <v>1953.4</v>
      </c>
      <c r="I126" s="12">
        <f t="shared" si="49"/>
        <v>1953.4</v>
      </c>
    </row>
    <row r="127" spans="1:9" x14ac:dyDescent="0.25">
      <c r="A127" s="14" t="s">
        <v>215</v>
      </c>
      <c r="B127" s="9" t="s">
        <v>184</v>
      </c>
      <c r="C127" s="6">
        <v>907</v>
      </c>
      <c r="D127" s="14">
        <v>1202</v>
      </c>
      <c r="E127" s="25"/>
      <c r="F127" s="53"/>
      <c r="G127" s="12">
        <f>G129</f>
        <v>1953.4</v>
      </c>
      <c r="H127" s="12">
        <f t="shared" ref="H127:I127" si="50">H129</f>
        <v>1953.4</v>
      </c>
      <c r="I127" s="12">
        <f t="shared" si="50"/>
        <v>1953.4</v>
      </c>
    </row>
    <row r="128" spans="1:9" x14ac:dyDescent="0.25">
      <c r="A128" s="35" t="s">
        <v>216</v>
      </c>
      <c r="B128" s="36" t="s">
        <v>292</v>
      </c>
      <c r="C128" s="6">
        <v>907</v>
      </c>
      <c r="D128" s="14" t="s">
        <v>293</v>
      </c>
      <c r="E128" s="46" t="s">
        <v>384</v>
      </c>
      <c r="F128" s="53"/>
      <c r="G128" s="12">
        <f>G129</f>
        <v>1953.4</v>
      </c>
      <c r="H128" s="12">
        <f t="shared" ref="H128:I129" si="51">H129</f>
        <v>1953.4</v>
      </c>
      <c r="I128" s="12">
        <f t="shared" si="51"/>
        <v>1953.4</v>
      </c>
    </row>
    <row r="129" spans="1:9" ht="63.75" x14ac:dyDescent="0.25">
      <c r="A129" s="14" t="s">
        <v>185</v>
      </c>
      <c r="B129" s="36" t="s">
        <v>294</v>
      </c>
      <c r="C129" s="6">
        <v>907</v>
      </c>
      <c r="D129" s="14">
        <v>1202</v>
      </c>
      <c r="E129" s="46" t="s">
        <v>385</v>
      </c>
      <c r="F129" s="54"/>
      <c r="G129" s="12">
        <f>G130</f>
        <v>1953.4</v>
      </c>
      <c r="H129" s="12">
        <f t="shared" si="51"/>
        <v>1953.4</v>
      </c>
      <c r="I129" s="12">
        <f t="shared" si="51"/>
        <v>1953.4</v>
      </c>
    </row>
    <row r="130" spans="1:9" x14ac:dyDescent="0.25">
      <c r="A130" s="15" t="s">
        <v>326</v>
      </c>
      <c r="B130" s="10" t="s">
        <v>135</v>
      </c>
      <c r="C130" s="6">
        <v>907</v>
      </c>
      <c r="D130" s="15">
        <v>1202</v>
      </c>
      <c r="E130" s="47" t="s">
        <v>385</v>
      </c>
      <c r="F130" s="53">
        <v>200</v>
      </c>
      <c r="G130" s="13">
        <v>1953.4</v>
      </c>
      <c r="H130" s="13">
        <v>1953.4</v>
      </c>
      <c r="I130" s="13">
        <v>1953.4</v>
      </c>
    </row>
    <row r="131" spans="1:9" ht="25.5" x14ac:dyDescent="0.25">
      <c r="A131" s="14"/>
      <c r="B131" s="22" t="s">
        <v>427</v>
      </c>
      <c r="C131" s="6">
        <v>987</v>
      </c>
      <c r="D131" s="15"/>
      <c r="E131" s="25"/>
      <c r="F131" s="55"/>
      <c r="G131" s="12">
        <f>G132</f>
        <v>8446.9000000000015</v>
      </c>
      <c r="H131" s="12">
        <f t="shared" ref="H131:I132" si="52">H132</f>
        <v>8705.7000000000007</v>
      </c>
      <c r="I131" s="12">
        <f t="shared" si="52"/>
        <v>8970.4</v>
      </c>
    </row>
    <row r="132" spans="1:9" x14ac:dyDescent="0.25">
      <c r="A132" s="14" t="s">
        <v>396</v>
      </c>
      <c r="B132" s="22" t="s">
        <v>126</v>
      </c>
      <c r="C132" s="6">
        <v>987</v>
      </c>
      <c r="D132" s="14" t="s">
        <v>217</v>
      </c>
      <c r="E132" s="25"/>
      <c r="F132" s="6"/>
      <c r="G132" s="12">
        <f>G133</f>
        <v>8446.9000000000015</v>
      </c>
      <c r="H132" s="12">
        <f t="shared" si="52"/>
        <v>8705.7000000000007</v>
      </c>
      <c r="I132" s="12">
        <f t="shared" si="52"/>
        <v>8970.4</v>
      </c>
    </row>
    <row r="133" spans="1:9" x14ac:dyDescent="0.25">
      <c r="A133" s="14"/>
      <c r="B133" s="9" t="s">
        <v>252</v>
      </c>
      <c r="C133" s="6">
        <v>987</v>
      </c>
      <c r="D133" s="14" t="s">
        <v>217</v>
      </c>
      <c r="E133" s="25"/>
      <c r="F133" s="6"/>
      <c r="G133" s="12">
        <f>G134+G137</f>
        <v>8446.9000000000015</v>
      </c>
      <c r="H133" s="12">
        <f t="shared" ref="H133:I133" si="53">H134+H137</f>
        <v>8705.7000000000007</v>
      </c>
      <c r="I133" s="12">
        <f t="shared" si="53"/>
        <v>8970.4</v>
      </c>
    </row>
    <row r="134" spans="1:9" ht="25.5" x14ac:dyDescent="0.25">
      <c r="A134" s="14" t="s">
        <v>244</v>
      </c>
      <c r="B134" s="9" t="s">
        <v>127</v>
      </c>
      <c r="C134" s="6">
        <v>987</v>
      </c>
      <c r="D134" s="14" t="s">
        <v>218</v>
      </c>
      <c r="E134" s="25"/>
      <c r="F134" s="6"/>
      <c r="G134" s="12">
        <f>G135</f>
        <v>3379.3</v>
      </c>
      <c r="H134" s="12">
        <f t="shared" ref="H134:I135" si="54">H135</f>
        <v>3516.3</v>
      </c>
      <c r="I134" s="12">
        <f t="shared" si="54"/>
        <v>3656.5</v>
      </c>
    </row>
    <row r="135" spans="1:9" x14ac:dyDescent="0.25">
      <c r="A135" s="14" t="s">
        <v>245</v>
      </c>
      <c r="B135" s="40" t="s">
        <v>128</v>
      </c>
      <c r="C135" s="6">
        <v>987</v>
      </c>
      <c r="D135" s="14" t="s">
        <v>218</v>
      </c>
      <c r="E135" s="14">
        <v>9910000001</v>
      </c>
      <c r="F135" s="6"/>
      <c r="G135" s="12">
        <f>G136</f>
        <v>3379.3</v>
      </c>
      <c r="H135" s="12">
        <f t="shared" si="54"/>
        <v>3516.3</v>
      </c>
      <c r="I135" s="12">
        <f t="shared" si="54"/>
        <v>3656.5</v>
      </c>
    </row>
    <row r="136" spans="1:9" ht="25.5" x14ac:dyDescent="0.25">
      <c r="A136" s="14" t="s">
        <v>240</v>
      </c>
      <c r="B136" s="10" t="s">
        <v>130</v>
      </c>
      <c r="C136" s="55">
        <v>987</v>
      </c>
      <c r="D136" s="15" t="s">
        <v>218</v>
      </c>
      <c r="E136" s="25">
        <v>9910000001</v>
      </c>
      <c r="F136" s="53">
        <v>100</v>
      </c>
      <c r="G136" s="13">
        <v>3379.3</v>
      </c>
      <c r="H136" s="29">
        <v>3516.3</v>
      </c>
      <c r="I136" s="29">
        <v>3656.5</v>
      </c>
    </row>
    <row r="137" spans="1:9" ht="25.5" x14ac:dyDescent="0.25">
      <c r="A137" s="35" t="s">
        <v>397</v>
      </c>
      <c r="B137" s="9" t="s">
        <v>131</v>
      </c>
      <c r="C137" s="6">
        <v>987</v>
      </c>
      <c r="D137" s="14" t="s">
        <v>219</v>
      </c>
      <c r="E137" s="26"/>
      <c r="F137" s="53"/>
      <c r="G137" s="12">
        <f>G138+G140+G143+G145</f>
        <v>5067.6000000000004</v>
      </c>
      <c r="H137" s="12">
        <f t="shared" ref="H137:I137" si="55">H138+H140+H143+H145</f>
        <v>5189.3999999999996</v>
      </c>
      <c r="I137" s="12">
        <f t="shared" si="55"/>
        <v>5313.9</v>
      </c>
    </row>
    <row r="138" spans="1:9" ht="38.25" x14ac:dyDescent="0.25">
      <c r="A138" s="14" t="s">
        <v>398</v>
      </c>
      <c r="B138" s="40" t="s">
        <v>132</v>
      </c>
      <c r="C138" s="6">
        <v>987</v>
      </c>
      <c r="D138" s="14" t="s">
        <v>219</v>
      </c>
      <c r="E138" s="14">
        <v>9910000002</v>
      </c>
      <c r="F138" s="54"/>
      <c r="G138" s="12">
        <f>G139</f>
        <v>198.9</v>
      </c>
      <c r="H138" s="12">
        <f t="shared" ref="H138:I138" si="56">H139</f>
        <v>207.1</v>
      </c>
      <c r="I138" s="12">
        <f t="shared" si="56"/>
        <v>215.6</v>
      </c>
    </row>
    <row r="139" spans="1:9" ht="25.5" x14ac:dyDescent="0.25">
      <c r="A139" s="15" t="s">
        <v>399</v>
      </c>
      <c r="B139" s="10" t="s">
        <v>130</v>
      </c>
      <c r="C139" s="55">
        <v>987</v>
      </c>
      <c r="D139" s="15" t="s">
        <v>219</v>
      </c>
      <c r="E139" s="25">
        <v>9910000002</v>
      </c>
      <c r="F139" s="55">
        <v>100</v>
      </c>
      <c r="G139" s="13">
        <v>198.9</v>
      </c>
      <c r="H139" s="29">
        <v>207.1</v>
      </c>
      <c r="I139" s="29">
        <v>215.6</v>
      </c>
    </row>
    <row r="140" spans="1:9" x14ac:dyDescent="0.25">
      <c r="A140" s="35" t="s">
        <v>400</v>
      </c>
      <c r="B140" s="40" t="s">
        <v>133</v>
      </c>
      <c r="C140" s="6">
        <v>987</v>
      </c>
      <c r="D140" s="14" t="s">
        <v>219</v>
      </c>
      <c r="E140" s="14">
        <v>9910000003</v>
      </c>
      <c r="F140" s="6"/>
      <c r="G140" s="12">
        <f>G141+G142</f>
        <v>1923.8</v>
      </c>
      <c r="H140" s="12">
        <f t="shared" ref="H140:I140" si="57">H141+H142</f>
        <v>1924.6</v>
      </c>
      <c r="I140" s="12">
        <f t="shared" si="57"/>
        <v>1925.1</v>
      </c>
    </row>
    <row r="141" spans="1:9" x14ac:dyDescent="0.25">
      <c r="A141" s="15" t="s">
        <v>401</v>
      </c>
      <c r="B141" s="10" t="s">
        <v>135</v>
      </c>
      <c r="C141" s="55">
        <v>987</v>
      </c>
      <c r="D141" s="15" t="s">
        <v>219</v>
      </c>
      <c r="E141" s="15">
        <v>9910000003</v>
      </c>
      <c r="F141" s="53">
        <v>200</v>
      </c>
      <c r="G141" s="13">
        <v>1919.2</v>
      </c>
      <c r="H141" s="13">
        <v>1920</v>
      </c>
      <c r="I141" s="13">
        <v>1920.1</v>
      </c>
    </row>
    <row r="142" spans="1:9" x14ac:dyDescent="0.25">
      <c r="A142" s="25" t="s">
        <v>402</v>
      </c>
      <c r="B142" s="10" t="s">
        <v>137</v>
      </c>
      <c r="C142" s="55">
        <v>987</v>
      </c>
      <c r="D142" s="15" t="s">
        <v>219</v>
      </c>
      <c r="E142" s="25">
        <v>9910000003</v>
      </c>
      <c r="F142" s="55">
        <v>800</v>
      </c>
      <c r="G142" s="13">
        <v>4.5999999999999996</v>
      </c>
      <c r="H142" s="29">
        <v>4.5999999999999996</v>
      </c>
      <c r="I142" s="29">
        <v>5</v>
      </c>
    </row>
    <row r="143" spans="1:9" x14ac:dyDescent="0.25">
      <c r="A143" s="14" t="s">
        <v>403</v>
      </c>
      <c r="B143" s="9" t="s">
        <v>138</v>
      </c>
      <c r="C143" s="6">
        <v>987</v>
      </c>
      <c r="D143" s="14" t="s">
        <v>219</v>
      </c>
      <c r="E143" s="14">
        <v>9910000006</v>
      </c>
      <c r="F143" s="6"/>
      <c r="G143" s="12">
        <f>G144</f>
        <v>2716.9</v>
      </c>
      <c r="H143" s="12">
        <f t="shared" ref="H143:I143" si="58">H144</f>
        <v>2829.7</v>
      </c>
      <c r="I143" s="12">
        <f t="shared" si="58"/>
        <v>2945.2</v>
      </c>
    </row>
    <row r="144" spans="1:9" ht="25.5" x14ac:dyDescent="0.25">
      <c r="A144" s="15" t="s">
        <v>404</v>
      </c>
      <c r="B144" s="10" t="s">
        <v>130</v>
      </c>
      <c r="C144" s="55">
        <v>987</v>
      </c>
      <c r="D144" s="15" t="s">
        <v>219</v>
      </c>
      <c r="E144" s="15">
        <v>9910000006</v>
      </c>
      <c r="F144" s="55">
        <v>100</v>
      </c>
      <c r="G144" s="13">
        <v>2716.9</v>
      </c>
      <c r="H144" s="29">
        <v>2829.7</v>
      </c>
      <c r="I144" s="29">
        <v>2945.2</v>
      </c>
    </row>
    <row r="145" spans="1:11" ht="25.5" x14ac:dyDescent="0.25">
      <c r="A145" s="14" t="s">
        <v>440</v>
      </c>
      <c r="B145" s="9" t="s">
        <v>441</v>
      </c>
      <c r="C145" s="6">
        <v>987</v>
      </c>
      <c r="D145" s="14" t="s">
        <v>219</v>
      </c>
      <c r="E145" s="14">
        <v>9920000023</v>
      </c>
      <c r="F145" s="9"/>
      <c r="G145" s="12">
        <f>G146</f>
        <v>228</v>
      </c>
      <c r="H145" s="12">
        <f t="shared" ref="H145:I145" si="59">H146</f>
        <v>228</v>
      </c>
      <c r="I145" s="12">
        <f t="shared" si="59"/>
        <v>228</v>
      </c>
      <c r="K145" s="41"/>
    </row>
    <row r="146" spans="1:11" x14ac:dyDescent="0.25">
      <c r="A146" s="15" t="s">
        <v>442</v>
      </c>
      <c r="B146" s="10" t="s">
        <v>137</v>
      </c>
      <c r="C146" s="55">
        <v>987</v>
      </c>
      <c r="D146" s="15" t="s">
        <v>219</v>
      </c>
      <c r="E146" s="15">
        <v>9920000023</v>
      </c>
      <c r="F146" s="55">
        <v>800</v>
      </c>
      <c r="G146" s="13">
        <v>228</v>
      </c>
      <c r="H146" s="29">
        <v>228</v>
      </c>
      <c r="I146" s="29">
        <v>228</v>
      </c>
    </row>
    <row r="147" spans="1:11" x14ac:dyDescent="0.25">
      <c r="A147" s="15"/>
      <c r="B147" s="9" t="s">
        <v>298</v>
      </c>
      <c r="C147" s="52"/>
      <c r="D147" s="15"/>
      <c r="E147" s="15"/>
      <c r="F147" s="55"/>
      <c r="G147" s="12">
        <f>G15+G131</f>
        <v>93876.9</v>
      </c>
      <c r="H147" s="12">
        <f>H15+H131</f>
        <v>82427.399999999994</v>
      </c>
      <c r="I147" s="12">
        <f>I15+I131</f>
        <v>83560.599999999991</v>
      </c>
    </row>
  </sheetData>
  <mergeCells count="33">
    <mergeCell ref="A1:I1"/>
    <mergeCell ref="A2:I2"/>
    <mergeCell ref="D4:I4"/>
    <mergeCell ref="D5:I5"/>
    <mergeCell ref="D6:I6"/>
    <mergeCell ref="N77:O77"/>
    <mergeCell ref="N78:O78"/>
    <mergeCell ref="N79:O79"/>
    <mergeCell ref="A9:I10"/>
    <mergeCell ref="N71:O71"/>
    <mergeCell ref="N72:O72"/>
    <mergeCell ref="N70:O70"/>
    <mergeCell ref="N76:O76"/>
    <mergeCell ref="F12:F14"/>
    <mergeCell ref="G12:I12"/>
    <mergeCell ref="G13:G14"/>
    <mergeCell ref="H13:I13"/>
    <mergeCell ref="N87:O87"/>
    <mergeCell ref="A12:A14"/>
    <mergeCell ref="B12:B14"/>
    <mergeCell ref="C12:C14"/>
    <mergeCell ref="D12:D14"/>
    <mergeCell ref="E12:E14"/>
    <mergeCell ref="N85:O85"/>
    <mergeCell ref="N86:O86"/>
    <mergeCell ref="N80:O80"/>
    <mergeCell ref="N81:O81"/>
    <mergeCell ref="N82:O82"/>
    <mergeCell ref="N83:O83"/>
    <mergeCell ref="N84:O84"/>
    <mergeCell ref="N73:O73"/>
    <mergeCell ref="N74:O74"/>
    <mergeCell ref="N75:O75"/>
  </mergeCells>
  <pageMargins left="0.7" right="0.7" top="0.75" bottom="0.75" header="0.3" footer="0.3"/>
  <pageSetup paperSize="9" scale="71" fitToHeight="0" orientation="landscape" r:id="rId1"/>
  <rowBreaks count="1" manualBreakCount="1">
    <brk id="37" max="8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P145"/>
  <sheetViews>
    <sheetView view="pageBreakPreview" zoomScaleNormal="100" zoomScaleSheetLayoutView="100" workbookViewId="0">
      <selection activeCell="B16" sqref="B16"/>
    </sheetView>
  </sheetViews>
  <sheetFormatPr defaultColWidth="9.140625" defaultRowHeight="15" x14ac:dyDescent="0.25"/>
  <cols>
    <col min="1" max="1" width="10.28515625" style="37" customWidth="1"/>
    <col min="2" max="2" width="93.5703125" style="37" customWidth="1"/>
    <col min="3" max="3" width="10.7109375" style="37" customWidth="1"/>
    <col min="4" max="4" width="14.7109375" style="37" customWidth="1"/>
    <col min="5" max="5" width="9.140625" style="37"/>
    <col min="6" max="6" width="4.140625" style="37" customWidth="1"/>
    <col min="7" max="7" width="14.7109375" style="37" customWidth="1"/>
    <col min="8" max="8" width="12.140625" style="37" customWidth="1"/>
    <col min="9" max="9" width="11.28515625" style="37" customWidth="1"/>
    <col min="10" max="16384" width="9.140625" style="37"/>
  </cols>
  <sheetData>
    <row r="1" spans="1:9" x14ac:dyDescent="0.25">
      <c r="A1" s="81" t="s">
        <v>241</v>
      </c>
      <c r="B1" s="81"/>
      <c r="C1" s="81"/>
      <c r="D1" s="81"/>
      <c r="E1" s="81"/>
      <c r="F1" s="81"/>
      <c r="G1" s="81"/>
      <c r="H1" s="106"/>
      <c r="I1" s="106"/>
    </row>
    <row r="2" spans="1:9" x14ac:dyDescent="0.25">
      <c r="A2" s="74" t="s">
        <v>447</v>
      </c>
      <c r="B2" s="75"/>
      <c r="C2" s="75"/>
      <c r="D2" s="75"/>
      <c r="E2" s="75"/>
      <c r="F2" s="75"/>
      <c r="G2" s="75"/>
      <c r="H2" s="76"/>
      <c r="I2" s="76"/>
    </row>
    <row r="3" spans="1:9" x14ac:dyDescent="0.25">
      <c r="A3" s="1"/>
      <c r="B3" s="38"/>
      <c r="C3" s="38"/>
      <c r="D3" s="38"/>
      <c r="E3" s="38"/>
      <c r="F3" s="38"/>
      <c r="G3" s="38"/>
    </row>
    <row r="4" spans="1:9" x14ac:dyDescent="0.25">
      <c r="A4" s="1"/>
      <c r="B4" s="38"/>
      <c r="C4" s="81" t="s">
        <v>1</v>
      </c>
      <c r="D4" s="81"/>
      <c r="E4" s="81"/>
      <c r="F4" s="81"/>
      <c r="G4" s="81"/>
      <c r="H4" s="106"/>
      <c r="I4" s="106"/>
    </row>
    <row r="5" spans="1:9" ht="28.5" customHeight="1" x14ac:dyDescent="0.25">
      <c r="A5" s="1"/>
      <c r="B5" s="38"/>
      <c r="C5" s="83" t="s">
        <v>424</v>
      </c>
      <c r="D5" s="83"/>
      <c r="E5" s="83"/>
      <c r="F5" s="83"/>
      <c r="G5" s="83"/>
      <c r="H5" s="103"/>
      <c r="I5" s="103"/>
    </row>
    <row r="6" spans="1:9" ht="24.75" customHeight="1" x14ac:dyDescent="0.25">
      <c r="A6" s="1"/>
      <c r="B6" s="38"/>
      <c r="C6" s="111" t="s">
        <v>405</v>
      </c>
      <c r="D6" s="111"/>
      <c r="E6" s="111"/>
      <c r="F6" s="111"/>
      <c r="G6" s="111"/>
      <c r="H6" s="106"/>
      <c r="I6" s="106"/>
    </row>
    <row r="9" spans="1:9" x14ac:dyDescent="0.25">
      <c r="A9" s="105" t="s">
        <v>428</v>
      </c>
      <c r="B9" s="105"/>
      <c r="C9" s="105"/>
      <c r="D9" s="105"/>
      <c r="E9" s="105"/>
      <c r="F9" s="105"/>
      <c r="G9" s="105"/>
      <c r="H9" s="106"/>
      <c r="I9" s="106"/>
    </row>
    <row r="10" spans="1:9" ht="30" customHeight="1" x14ac:dyDescent="0.25">
      <c r="A10" s="105"/>
      <c r="B10" s="105"/>
      <c r="C10" s="105"/>
      <c r="D10" s="105"/>
      <c r="E10" s="105"/>
      <c r="F10" s="105"/>
      <c r="G10" s="105"/>
      <c r="H10" s="106"/>
      <c r="I10" s="106"/>
    </row>
    <row r="12" spans="1:9" x14ac:dyDescent="0.25">
      <c r="A12" s="65" t="s">
        <v>2</v>
      </c>
      <c r="B12" s="65" t="s">
        <v>122</v>
      </c>
      <c r="C12" s="65" t="s">
        <v>123</v>
      </c>
      <c r="D12" s="65" t="s">
        <v>124</v>
      </c>
      <c r="E12" s="65" t="s">
        <v>125</v>
      </c>
      <c r="F12" s="65"/>
      <c r="G12" s="65" t="s">
        <v>251</v>
      </c>
      <c r="H12" s="112"/>
      <c r="I12" s="112"/>
    </row>
    <row r="13" spans="1:9" x14ac:dyDescent="0.25">
      <c r="A13" s="65"/>
      <c r="B13" s="65"/>
      <c r="C13" s="65"/>
      <c r="D13" s="65"/>
      <c r="E13" s="65"/>
      <c r="F13" s="65"/>
      <c r="G13" s="65" t="s">
        <v>345</v>
      </c>
      <c r="H13" s="68" t="s">
        <v>249</v>
      </c>
      <c r="I13" s="68"/>
    </row>
    <row r="14" spans="1:9" ht="25.5" x14ac:dyDescent="0.25">
      <c r="A14" s="67"/>
      <c r="B14" s="67"/>
      <c r="C14" s="67"/>
      <c r="D14" s="67"/>
      <c r="E14" s="67"/>
      <c r="F14" s="67"/>
      <c r="G14" s="109"/>
      <c r="H14" s="6" t="s">
        <v>407</v>
      </c>
      <c r="I14" s="6" t="s">
        <v>421</v>
      </c>
    </row>
    <row r="15" spans="1:9" x14ac:dyDescent="0.25">
      <c r="A15" s="6">
        <v>1</v>
      </c>
      <c r="B15" s="9" t="s">
        <v>126</v>
      </c>
      <c r="C15" s="14" t="s">
        <v>217</v>
      </c>
      <c r="D15" s="25"/>
      <c r="E15" s="113"/>
      <c r="F15" s="113"/>
      <c r="G15" s="12">
        <f>G16+G5+G44</f>
        <v>40541.299999999996</v>
      </c>
      <c r="H15" s="12">
        <f>H16+H5+H44</f>
        <v>39686.699999999997</v>
      </c>
      <c r="I15" s="12">
        <f>I16+I5+I44</f>
        <v>41068.9</v>
      </c>
    </row>
    <row r="16" spans="1:9" x14ac:dyDescent="0.25">
      <c r="A16" s="6"/>
      <c r="B16" s="9" t="s">
        <v>252</v>
      </c>
      <c r="C16" s="14" t="s">
        <v>217</v>
      </c>
      <c r="D16" s="25"/>
      <c r="E16" s="113"/>
      <c r="F16" s="67"/>
      <c r="G16" s="12">
        <f>G17+G20+G30+G38+G42</f>
        <v>40401.799999999996</v>
      </c>
      <c r="H16" s="12">
        <f>H17+H20+H30+H38+H42</f>
        <v>39636.699999999997</v>
      </c>
      <c r="I16" s="12">
        <f>I17+I20+I30+I38+I42</f>
        <v>41018.9</v>
      </c>
    </row>
    <row r="17" spans="1:9" ht="25.5" x14ac:dyDescent="0.25">
      <c r="A17" s="14" t="s">
        <v>86</v>
      </c>
      <c r="B17" s="9" t="s">
        <v>127</v>
      </c>
      <c r="C17" s="14" t="s">
        <v>218</v>
      </c>
      <c r="D17" s="25"/>
      <c r="E17" s="113"/>
      <c r="F17" s="113"/>
      <c r="G17" s="12">
        <f>G18</f>
        <v>3379.3</v>
      </c>
      <c r="H17" s="12">
        <f t="shared" ref="H17:I18" si="0">H18</f>
        <v>3516.3</v>
      </c>
      <c r="I17" s="12">
        <f t="shared" si="0"/>
        <v>3656.5</v>
      </c>
    </row>
    <row r="18" spans="1:9" x14ac:dyDescent="0.25">
      <c r="A18" s="35" t="s">
        <v>87</v>
      </c>
      <c r="B18" s="40" t="s">
        <v>128</v>
      </c>
      <c r="C18" s="14" t="s">
        <v>218</v>
      </c>
      <c r="D18" s="14">
        <v>9910000001</v>
      </c>
      <c r="E18" s="114"/>
      <c r="F18" s="114"/>
      <c r="G18" s="12">
        <f>G19</f>
        <v>3379.3</v>
      </c>
      <c r="H18" s="12">
        <f t="shared" si="0"/>
        <v>3516.3</v>
      </c>
      <c r="I18" s="12">
        <f t="shared" si="0"/>
        <v>3656.5</v>
      </c>
    </row>
    <row r="19" spans="1:9" ht="38.25" x14ac:dyDescent="0.25">
      <c r="A19" s="15" t="s">
        <v>129</v>
      </c>
      <c r="B19" s="10" t="s">
        <v>130</v>
      </c>
      <c r="C19" s="15" t="s">
        <v>218</v>
      </c>
      <c r="D19" s="25">
        <v>9910000001</v>
      </c>
      <c r="E19" s="113">
        <v>100</v>
      </c>
      <c r="F19" s="113"/>
      <c r="G19" s="13">
        <v>3379.3</v>
      </c>
      <c r="H19" s="29">
        <v>3516.3</v>
      </c>
      <c r="I19" s="29">
        <v>3656.5</v>
      </c>
    </row>
    <row r="20" spans="1:9" ht="25.5" x14ac:dyDescent="0.25">
      <c r="A20" s="14" t="s">
        <v>88</v>
      </c>
      <c r="B20" s="9" t="s">
        <v>131</v>
      </c>
      <c r="C20" s="14" t="s">
        <v>219</v>
      </c>
      <c r="D20" s="26"/>
      <c r="E20" s="115"/>
      <c r="F20" s="115"/>
      <c r="G20" s="12">
        <f>G21+G23+G26+G28</f>
        <v>5067.6000000000004</v>
      </c>
      <c r="H20" s="12">
        <f t="shared" ref="H20:I20" si="1">H21+H23+H26+H28</f>
        <v>5189.3999999999996</v>
      </c>
      <c r="I20" s="12">
        <f t="shared" si="1"/>
        <v>5313.9</v>
      </c>
    </row>
    <row r="21" spans="1:9" ht="38.25" x14ac:dyDescent="0.25">
      <c r="A21" s="35" t="s">
        <v>89</v>
      </c>
      <c r="B21" s="40" t="s">
        <v>132</v>
      </c>
      <c r="C21" s="14" t="s">
        <v>219</v>
      </c>
      <c r="D21" s="14">
        <v>9910000002</v>
      </c>
      <c r="E21" s="65"/>
      <c r="F21" s="65"/>
      <c r="G21" s="12">
        <f>G22</f>
        <v>198.9</v>
      </c>
      <c r="H21" s="12">
        <f t="shared" ref="H21:I21" si="2">H22</f>
        <v>207.1</v>
      </c>
      <c r="I21" s="12">
        <f t="shared" si="2"/>
        <v>215.6</v>
      </c>
    </row>
    <row r="22" spans="1:9" ht="38.25" x14ac:dyDescent="0.25">
      <c r="A22" s="15" t="s">
        <v>15</v>
      </c>
      <c r="B22" s="10" t="s">
        <v>130</v>
      </c>
      <c r="C22" s="15" t="s">
        <v>219</v>
      </c>
      <c r="D22" s="25">
        <v>9910000002</v>
      </c>
      <c r="E22" s="113">
        <v>100</v>
      </c>
      <c r="F22" s="113"/>
      <c r="G22" s="13">
        <v>198.9</v>
      </c>
      <c r="H22" s="29">
        <v>207.1</v>
      </c>
      <c r="I22" s="29">
        <v>215.6</v>
      </c>
    </row>
    <row r="23" spans="1:9" x14ac:dyDescent="0.25">
      <c r="A23" s="35" t="s">
        <v>188</v>
      </c>
      <c r="B23" s="40" t="s">
        <v>133</v>
      </c>
      <c r="C23" s="14" t="s">
        <v>219</v>
      </c>
      <c r="D23" s="14">
        <v>9910000003</v>
      </c>
      <c r="E23" s="65"/>
      <c r="F23" s="65"/>
      <c r="G23" s="12">
        <f>G24+G25</f>
        <v>1923.8</v>
      </c>
      <c r="H23" s="12">
        <f t="shared" ref="H23:I23" si="3">H24+H25</f>
        <v>1924.6</v>
      </c>
      <c r="I23" s="12">
        <f t="shared" si="3"/>
        <v>1925.1</v>
      </c>
    </row>
    <row r="24" spans="1:9" x14ac:dyDescent="0.25">
      <c r="A24" s="15" t="s">
        <v>134</v>
      </c>
      <c r="B24" s="10" t="s">
        <v>135</v>
      </c>
      <c r="C24" s="15" t="s">
        <v>219</v>
      </c>
      <c r="D24" s="15">
        <v>9910000003</v>
      </c>
      <c r="E24" s="116">
        <v>200</v>
      </c>
      <c r="F24" s="116"/>
      <c r="G24" s="13">
        <v>1919.2</v>
      </c>
      <c r="H24" s="13">
        <v>1920</v>
      </c>
      <c r="I24" s="13">
        <v>1920.1</v>
      </c>
    </row>
    <row r="25" spans="1:9" x14ac:dyDescent="0.25">
      <c r="A25" s="15" t="s">
        <v>136</v>
      </c>
      <c r="B25" s="10" t="s">
        <v>137</v>
      </c>
      <c r="C25" s="15" t="s">
        <v>219</v>
      </c>
      <c r="D25" s="25">
        <v>9910000003</v>
      </c>
      <c r="E25" s="116">
        <v>800</v>
      </c>
      <c r="F25" s="116"/>
      <c r="G25" s="13">
        <v>4.5999999999999996</v>
      </c>
      <c r="H25" s="29">
        <v>4.5999999999999996</v>
      </c>
      <c r="I25" s="29">
        <v>5</v>
      </c>
    </row>
    <row r="26" spans="1:9" x14ac:dyDescent="0.25">
      <c r="A26" s="14" t="s">
        <v>189</v>
      </c>
      <c r="B26" s="9" t="s">
        <v>138</v>
      </c>
      <c r="C26" s="14" t="s">
        <v>219</v>
      </c>
      <c r="D26" s="14">
        <v>9910000006</v>
      </c>
      <c r="E26" s="117"/>
      <c r="F26" s="117"/>
      <c r="G26" s="12">
        <f>G27</f>
        <v>2716.9</v>
      </c>
      <c r="H26" s="12">
        <f t="shared" ref="H26:I26" si="4">H27</f>
        <v>2829.7</v>
      </c>
      <c r="I26" s="12">
        <f t="shared" si="4"/>
        <v>2945.2</v>
      </c>
    </row>
    <row r="27" spans="1:9" ht="38.25" x14ac:dyDescent="0.25">
      <c r="A27" s="15" t="s">
        <v>139</v>
      </c>
      <c r="B27" s="10" t="s">
        <v>130</v>
      </c>
      <c r="C27" s="15" t="s">
        <v>219</v>
      </c>
      <c r="D27" s="15">
        <v>9910000006</v>
      </c>
      <c r="E27" s="116">
        <v>100</v>
      </c>
      <c r="F27" s="116"/>
      <c r="G27" s="13">
        <v>2716.9</v>
      </c>
      <c r="H27" s="29">
        <v>2829.7</v>
      </c>
      <c r="I27" s="29">
        <v>2945.2</v>
      </c>
    </row>
    <row r="28" spans="1:9" ht="25.5" x14ac:dyDescent="0.25">
      <c r="A28" s="15" t="s">
        <v>443</v>
      </c>
      <c r="B28" s="10" t="s">
        <v>441</v>
      </c>
      <c r="C28" s="15" t="s">
        <v>219</v>
      </c>
      <c r="D28" s="15" t="s">
        <v>444</v>
      </c>
      <c r="E28" s="118"/>
      <c r="F28" s="119"/>
      <c r="G28" s="13">
        <f>G29</f>
        <v>228</v>
      </c>
      <c r="H28" s="13">
        <f t="shared" ref="H28:I28" si="5">H29</f>
        <v>228</v>
      </c>
      <c r="I28" s="13">
        <f t="shared" si="5"/>
        <v>228</v>
      </c>
    </row>
    <row r="29" spans="1:9" x14ac:dyDescent="0.25">
      <c r="A29" s="15" t="s">
        <v>445</v>
      </c>
      <c r="B29" s="10" t="s">
        <v>137</v>
      </c>
      <c r="C29" s="15" t="s">
        <v>219</v>
      </c>
      <c r="D29" s="15" t="s">
        <v>444</v>
      </c>
      <c r="E29" s="118">
        <v>800</v>
      </c>
      <c r="F29" s="119"/>
      <c r="G29" s="13">
        <v>228</v>
      </c>
      <c r="H29" s="29">
        <v>228</v>
      </c>
      <c r="I29" s="29">
        <v>228</v>
      </c>
    </row>
    <row r="30" spans="1:9" ht="25.5" x14ac:dyDescent="0.25">
      <c r="A30" s="14" t="s">
        <v>90</v>
      </c>
      <c r="B30" s="9" t="s">
        <v>386</v>
      </c>
      <c r="C30" s="14" t="s">
        <v>220</v>
      </c>
      <c r="D30" s="15"/>
      <c r="E30" s="116"/>
      <c r="F30" s="116"/>
      <c r="G30" s="12">
        <f>G31+G35</f>
        <v>31844.799999999999</v>
      </c>
      <c r="H30" s="12">
        <f t="shared" ref="H30:I30" si="6">H31+H35</f>
        <v>30820.5</v>
      </c>
      <c r="I30" s="12">
        <f t="shared" si="6"/>
        <v>31937.599999999999</v>
      </c>
    </row>
    <row r="31" spans="1:9" x14ac:dyDescent="0.25">
      <c r="A31" s="14" t="s">
        <v>91</v>
      </c>
      <c r="B31" s="9" t="s">
        <v>140</v>
      </c>
      <c r="C31" s="14" t="s">
        <v>220</v>
      </c>
      <c r="D31" s="35">
        <v>9910000005</v>
      </c>
      <c r="E31" s="114"/>
      <c r="F31" s="114"/>
      <c r="G31" s="12">
        <f>G32+G33+G34</f>
        <v>27098.799999999999</v>
      </c>
      <c r="H31" s="12">
        <f t="shared" ref="H31:I31" si="7">H32+H33+H34</f>
        <v>25877.5</v>
      </c>
      <c r="I31" s="12">
        <f t="shared" si="7"/>
        <v>26792.899999999998</v>
      </c>
    </row>
    <row r="32" spans="1:9" ht="38.25" x14ac:dyDescent="0.25">
      <c r="A32" s="15" t="s">
        <v>27</v>
      </c>
      <c r="B32" s="10" t="s">
        <v>130</v>
      </c>
      <c r="C32" s="15" t="s">
        <v>220</v>
      </c>
      <c r="D32" s="25">
        <v>9910000005</v>
      </c>
      <c r="E32" s="113">
        <v>100</v>
      </c>
      <c r="F32" s="113"/>
      <c r="G32" s="13">
        <v>24351.8</v>
      </c>
      <c r="H32" s="29">
        <v>23241.599999999999</v>
      </c>
      <c r="I32" s="29">
        <v>24190.3</v>
      </c>
    </row>
    <row r="33" spans="1:16" x14ac:dyDescent="0.25">
      <c r="A33" s="15" t="s">
        <v>33</v>
      </c>
      <c r="B33" s="10" t="s">
        <v>135</v>
      </c>
      <c r="C33" s="15" t="s">
        <v>220</v>
      </c>
      <c r="D33" s="25">
        <v>9910000005</v>
      </c>
      <c r="E33" s="116">
        <v>200</v>
      </c>
      <c r="F33" s="116"/>
      <c r="G33" s="13">
        <f>2973-228</f>
        <v>2745</v>
      </c>
      <c r="H33" s="29">
        <f>2861.9-228</f>
        <v>2633.9</v>
      </c>
      <c r="I33" s="29">
        <f>2828.6-228</f>
        <v>2600.6</v>
      </c>
    </row>
    <row r="34" spans="1:16" x14ac:dyDescent="0.25">
      <c r="A34" s="15" t="s">
        <v>141</v>
      </c>
      <c r="B34" s="10" t="s">
        <v>137</v>
      </c>
      <c r="C34" s="15" t="s">
        <v>220</v>
      </c>
      <c r="D34" s="25">
        <v>9910000005</v>
      </c>
      <c r="E34" s="116">
        <v>800</v>
      </c>
      <c r="F34" s="116"/>
      <c r="G34" s="13">
        <v>2</v>
      </c>
      <c r="H34" s="29">
        <v>2</v>
      </c>
      <c r="I34" s="29">
        <v>2</v>
      </c>
    </row>
    <row r="35" spans="1:16" ht="25.5" x14ac:dyDescent="0.25">
      <c r="A35" s="14" t="s">
        <v>190</v>
      </c>
      <c r="B35" s="9" t="s">
        <v>348</v>
      </c>
      <c r="C35" s="14" t="s">
        <v>220</v>
      </c>
      <c r="D35" s="14" t="s">
        <v>142</v>
      </c>
      <c r="E35" s="65"/>
      <c r="F35" s="65"/>
      <c r="G35" s="12">
        <f>G36+G37</f>
        <v>4746</v>
      </c>
      <c r="H35" s="12">
        <f t="shared" ref="H35:I35" si="8">H36+H37</f>
        <v>4943</v>
      </c>
      <c r="I35" s="12">
        <f t="shared" si="8"/>
        <v>5144.7</v>
      </c>
    </row>
    <row r="36" spans="1:16" ht="32.25" customHeight="1" x14ac:dyDescent="0.25">
      <c r="A36" s="15" t="s">
        <v>40</v>
      </c>
      <c r="B36" s="10" t="s">
        <v>130</v>
      </c>
      <c r="C36" s="15" t="s">
        <v>220</v>
      </c>
      <c r="D36" s="15" t="s">
        <v>142</v>
      </c>
      <c r="E36" s="113">
        <v>100</v>
      </c>
      <c r="F36" s="113"/>
      <c r="G36" s="13">
        <v>4562.3999999999996</v>
      </c>
      <c r="H36" s="29">
        <v>4751.8</v>
      </c>
      <c r="I36" s="29">
        <v>4945.7</v>
      </c>
    </row>
    <row r="37" spans="1:16" x14ac:dyDescent="0.25">
      <c r="A37" s="25" t="s">
        <v>346</v>
      </c>
      <c r="B37" s="10" t="s">
        <v>135</v>
      </c>
      <c r="C37" s="15" t="s">
        <v>220</v>
      </c>
      <c r="D37" s="15" t="s">
        <v>142</v>
      </c>
      <c r="E37" s="116">
        <v>200</v>
      </c>
      <c r="F37" s="116"/>
      <c r="G37" s="13">
        <v>183.6</v>
      </c>
      <c r="H37" s="29">
        <v>191.2</v>
      </c>
      <c r="I37" s="29">
        <v>199</v>
      </c>
    </row>
    <row r="38" spans="1:16" x14ac:dyDescent="0.25">
      <c r="A38" s="14" t="s">
        <v>92</v>
      </c>
      <c r="B38" s="9" t="s">
        <v>143</v>
      </c>
      <c r="C38" s="49" t="s">
        <v>221</v>
      </c>
      <c r="D38" s="14"/>
      <c r="E38" s="65"/>
      <c r="F38" s="65"/>
      <c r="G38" s="12">
        <f>G39</f>
        <v>100</v>
      </c>
      <c r="H38" s="12">
        <f t="shared" ref="H38:I39" si="9">H39</f>
        <v>100</v>
      </c>
      <c r="I38" s="12">
        <f t="shared" si="9"/>
        <v>100</v>
      </c>
    </row>
    <row r="39" spans="1:16" ht="25.5" x14ac:dyDescent="0.25">
      <c r="A39" s="14" t="s">
        <v>93</v>
      </c>
      <c r="B39" s="9" t="s">
        <v>144</v>
      </c>
      <c r="C39" s="49" t="s">
        <v>221</v>
      </c>
      <c r="D39" s="14">
        <v>9920000022</v>
      </c>
      <c r="E39" s="65"/>
      <c r="F39" s="65"/>
      <c r="G39" s="12">
        <f>G40</f>
        <v>100</v>
      </c>
      <c r="H39" s="12">
        <f t="shared" si="9"/>
        <v>100</v>
      </c>
      <c r="I39" s="12">
        <f t="shared" si="9"/>
        <v>100</v>
      </c>
    </row>
    <row r="40" spans="1:16" x14ac:dyDescent="0.25">
      <c r="A40" s="15" t="s">
        <v>50</v>
      </c>
      <c r="B40" s="10" t="s">
        <v>137</v>
      </c>
      <c r="C40" s="15" t="s">
        <v>221</v>
      </c>
      <c r="D40" s="15">
        <v>9920000022</v>
      </c>
      <c r="E40" s="116">
        <v>800</v>
      </c>
      <c r="F40" s="116"/>
      <c r="G40" s="13">
        <v>100</v>
      </c>
      <c r="H40" s="29">
        <v>100</v>
      </c>
      <c r="I40" s="29">
        <v>100</v>
      </c>
    </row>
    <row r="41" spans="1:16" x14ac:dyDescent="0.25">
      <c r="A41" s="14" t="s">
        <v>191</v>
      </c>
      <c r="B41" s="40" t="s">
        <v>145</v>
      </c>
      <c r="C41" s="14" t="s">
        <v>222</v>
      </c>
      <c r="D41" s="15"/>
      <c r="E41" s="121"/>
      <c r="F41" s="121"/>
      <c r="G41" s="12">
        <f>G42+G44</f>
        <v>149.6</v>
      </c>
      <c r="H41" s="12">
        <f t="shared" ref="H41:I41" si="10">H42+H44</f>
        <v>60.5</v>
      </c>
      <c r="I41" s="12">
        <f t="shared" si="10"/>
        <v>60.9</v>
      </c>
    </row>
    <row r="42" spans="1:16" ht="25.5" x14ac:dyDescent="0.25">
      <c r="A42" s="14" t="s">
        <v>192</v>
      </c>
      <c r="B42" s="40" t="s">
        <v>349</v>
      </c>
      <c r="C42" s="14" t="s">
        <v>222</v>
      </c>
      <c r="D42" s="14" t="s">
        <v>146</v>
      </c>
      <c r="E42" s="117"/>
      <c r="F42" s="117"/>
      <c r="G42" s="12">
        <f>G43</f>
        <v>10.1</v>
      </c>
      <c r="H42" s="12">
        <f t="shared" ref="H42:I42" si="11">H43</f>
        <v>10.5</v>
      </c>
      <c r="I42" s="12">
        <f t="shared" si="11"/>
        <v>10.9</v>
      </c>
    </row>
    <row r="43" spans="1:16" x14ac:dyDescent="0.25">
      <c r="A43" s="15" t="s">
        <v>147</v>
      </c>
      <c r="B43" s="10" t="s">
        <v>135</v>
      </c>
      <c r="C43" s="15" t="s">
        <v>222</v>
      </c>
      <c r="D43" s="15" t="s">
        <v>146</v>
      </c>
      <c r="E43" s="116">
        <v>200</v>
      </c>
      <c r="F43" s="116"/>
      <c r="G43" s="13">
        <v>10.1</v>
      </c>
      <c r="H43" s="29">
        <v>10.5</v>
      </c>
      <c r="I43" s="29">
        <v>10.9</v>
      </c>
    </row>
    <row r="44" spans="1:16" x14ac:dyDescent="0.25">
      <c r="A44" s="14" t="s">
        <v>410</v>
      </c>
      <c r="B44" s="9" t="s">
        <v>253</v>
      </c>
      <c r="C44" s="14" t="s">
        <v>222</v>
      </c>
      <c r="D44" s="46" t="s">
        <v>352</v>
      </c>
      <c r="E44" s="65"/>
      <c r="F44" s="120"/>
      <c r="G44" s="12">
        <f>G45+G47</f>
        <v>139.5</v>
      </c>
      <c r="H44" s="12">
        <f t="shared" ref="H44:I44" si="12">H45+H47</f>
        <v>50</v>
      </c>
      <c r="I44" s="12">
        <f t="shared" si="12"/>
        <v>50</v>
      </c>
    </row>
    <row r="45" spans="1:16" ht="25.5" x14ac:dyDescent="0.25">
      <c r="A45" s="14" t="s">
        <v>411</v>
      </c>
      <c r="B45" s="36" t="s">
        <v>254</v>
      </c>
      <c r="C45" s="14" t="s">
        <v>222</v>
      </c>
      <c r="D45" s="46" t="s">
        <v>355</v>
      </c>
      <c r="E45" s="65"/>
      <c r="F45" s="120"/>
      <c r="G45" s="12">
        <f>G46</f>
        <v>89.5</v>
      </c>
      <c r="H45" s="12">
        <f t="shared" ref="H45:I45" si="13">H46</f>
        <v>0</v>
      </c>
      <c r="I45" s="12">
        <f t="shared" si="13"/>
        <v>0</v>
      </c>
    </row>
    <row r="46" spans="1:16" x14ac:dyDescent="0.25">
      <c r="A46" s="15" t="s">
        <v>412</v>
      </c>
      <c r="B46" s="10" t="s">
        <v>135</v>
      </c>
      <c r="C46" s="15" t="s">
        <v>222</v>
      </c>
      <c r="D46" s="47" t="s">
        <v>355</v>
      </c>
      <c r="E46" s="116">
        <v>200</v>
      </c>
      <c r="F46" s="67"/>
      <c r="G46" s="13">
        <v>89.5</v>
      </c>
      <c r="H46" s="29"/>
      <c r="I46" s="29"/>
    </row>
    <row r="47" spans="1:16" ht="25.5" x14ac:dyDescent="0.25">
      <c r="A47" s="14" t="s">
        <v>413</v>
      </c>
      <c r="B47" s="36" t="s">
        <v>257</v>
      </c>
      <c r="C47" s="14" t="s">
        <v>222</v>
      </c>
      <c r="D47" s="46" t="s">
        <v>357</v>
      </c>
      <c r="E47" s="65"/>
      <c r="F47" s="120"/>
      <c r="G47" s="12">
        <f>G48</f>
        <v>50</v>
      </c>
      <c r="H47" s="12">
        <f t="shared" ref="H47:I47" si="14">H48</f>
        <v>50</v>
      </c>
      <c r="I47" s="12">
        <f t="shared" si="14"/>
        <v>50</v>
      </c>
      <c r="P47" s="42"/>
    </row>
    <row r="48" spans="1:16" x14ac:dyDescent="0.25">
      <c r="A48" s="15" t="s">
        <v>414</v>
      </c>
      <c r="B48" s="10" t="s">
        <v>135</v>
      </c>
      <c r="C48" s="15" t="s">
        <v>222</v>
      </c>
      <c r="D48" s="47" t="s">
        <v>357</v>
      </c>
      <c r="E48" s="116">
        <v>200</v>
      </c>
      <c r="F48" s="67"/>
      <c r="G48" s="13">
        <v>50</v>
      </c>
      <c r="H48" s="29">
        <v>50</v>
      </c>
      <c r="I48" s="29">
        <v>50</v>
      </c>
      <c r="P48" s="42"/>
    </row>
    <row r="49" spans="1:16" x14ac:dyDescent="0.25">
      <c r="A49" s="14">
        <v>2</v>
      </c>
      <c r="B49" s="9" t="s">
        <v>269</v>
      </c>
      <c r="C49" s="14" t="s">
        <v>223</v>
      </c>
      <c r="D49" s="14"/>
      <c r="E49" s="65"/>
      <c r="F49" s="65"/>
      <c r="G49" s="12">
        <f>G50</f>
        <v>15</v>
      </c>
      <c r="H49" s="12">
        <f t="shared" ref="H49:I52" si="15">H50</f>
        <v>15</v>
      </c>
      <c r="I49" s="12">
        <f t="shared" si="15"/>
        <v>15</v>
      </c>
      <c r="P49" s="43"/>
    </row>
    <row r="50" spans="1:16" ht="25.5" x14ac:dyDescent="0.25">
      <c r="A50" s="14" t="s">
        <v>94</v>
      </c>
      <c r="B50" s="9" t="s">
        <v>149</v>
      </c>
      <c r="C50" s="14" t="s">
        <v>224</v>
      </c>
      <c r="D50" s="14"/>
      <c r="E50" s="65"/>
      <c r="F50" s="67"/>
      <c r="G50" s="12">
        <f>G51</f>
        <v>15</v>
      </c>
      <c r="H50" s="12">
        <f t="shared" si="15"/>
        <v>15</v>
      </c>
      <c r="I50" s="12">
        <f t="shared" si="15"/>
        <v>15</v>
      </c>
      <c r="P50" s="42"/>
    </row>
    <row r="51" spans="1:16" x14ac:dyDescent="0.25">
      <c r="A51" s="14" t="s">
        <v>95</v>
      </c>
      <c r="B51" s="36" t="s">
        <v>258</v>
      </c>
      <c r="C51" s="14" t="s">
        <v>224</v>
      </c>
      <c r="D51" s="46" t="s">
        <v>354</v>
      </c>
      <c r="E51" s="65"/>
      <c r="F51" s="67"/>
      <c r="G51" s="12">
        <f>G52</f>
        <v>15</v>
      </c>
      <c r="H51" s="12">
        <f t="shared" si="15"/>
        <v>15</v>
      </c>
      <c r="I51" s="12">
        <f t="shared" si="15"/>
        <v>15</v>
      </c>
      <c r="P51" s="42"/>
    </row>
    <row r="52" spans="1:16" ht="38.25" x14ac:dyDescent="0.25">
      <c r="A52" s="14" t="s">
        <v>59</v>
      </c>
      <c r="B52" s="36" t="s">
        <v>277</v>
      </c>
      <c r="C52" s="14" t="s">
        <v>224</v>
      </c>
      <c r="D52" s="46" t="s">
        <v>358</v>
      </c>
      <c r="E52" s="65"/>
      <c r="F52" s="65"/>
      <c r="G52" s="12">
        <f>G53</f>
        <v>15</v>
      </c>
      <c r="H52" s="12">
        <f t="shared" si="15"/>
        <v>15</v>
      </c>
      <c r="I52" s="12">
        <f t="shared" si="15"/>
        <v>15</v>
      </c>
      <c r="P52" s="43"/>
    </row>
    <row r="53" spans="1:16" x14ac:dyDescent="0.25">
      <c r="A53" s="15" t="s">
        <v>62</v>
      </c>
      <c r="B53" s="10" t="s">
        <v>135</v>
      </c>
      <c r="C53" s="15" t="s">
        <v>224</v>
      </c>
      <c r="D53" s="47" t="s">
        <v>358</v>
      </c>
      <c r="E53" s="116">
        <v>200</v>
      </c>
      <c r="F53" s="116"/>
      <c r="G53" s="13">
        <v>15</v>
      </c>
      <c r="H53" s="29">
        <v>15</v>
      </c>
      <c r="I53" s="29">
        <v>15</v>
      </c>
      <c r="P53" s="42"/>
    </row>
    <row r="54" spans="1:16" x14ac:dyDescent="0.25">
      <c r="A54" s="14">
        <v>3</v>
      </c>
      <c r="B54" s="9" t="s">
        <v>268</v>
      </c>
      <c r="C54" s="14" t="s">
        <v>225</v>
      </c>
      <c r="D54" s="14"/>
      <c r="E54" s="65"/>
      <c r="F54" s="65"/>
      <c r="G54" s="12">
        <f>G55+G60</f>
        <v>301.5</v>
      </c>
      <c r="H54" s="12">
        <f t="shared" ref="H54:I54" si="16">H55+H60</f>
        <v>301.5</v>
      </c>
      <c r="I54" s="12">
        <f t="shared" si="16"/>
        <v>301.5</v>
      </c>
      <c r="P54" s="42"/>
    </row>
    <row r="55" spans="1:16" x14ac:dyDescent="0.25">
      <c r="A55" s="14" t="s">
        <v>193</v>
      </c>
      <c r="B55" s="9" t="s">
        <v>151</v>
      </c>
      <c r="C55" s="14" t="s">
        <v>226</v>
      </c>
      <c r="D55" s="14"/>
      <c r="E55" s="65"/>
      <c r="F55" s="65"/>
      <c r="G55" s="12">
        <f>G56</f>
        <v>300</v>
      </c>
      <c r="H55" s="12">
        <f t="shared" ref="H55:I58" si="17">H56</f>
        <v>300</v>
      </c>
      <c r="I55" s="12">
        <f t="shared" si="17"/>
        <v>300</v>
      </c>
      <c r="P55" s="43"/>
    </row>
    <row r="56" spans="1:16" x14ac:dyDescent="0.25">
      <c r="A56" s="14" t="s">
        <v>194</v>
      </c>
      <c r="B56" s="36" t="s">
        <v>262</v>
      </c>
      <c r="C56" s="14" t="s">
        <v>226</v>
      </c>
      <c r="D56" s="46" t="s">
        <v>359</v>
      </c>
      <c r="E56" s="65"/>
      <c r="F56" s="67"/>
      <c r="G56" s="12">
        <f>G57</f>
        <v>300</v>
      </c>
      <c r="H56" s="12">
        <f t="shared" si="17"/>
        <v>300</v>
      </c>
      <c r="I56" s="12">
        <f t="shared" si="17"/>
        <v>300</v>
      </c>
      <c r="P56" s="42"/>
    </row>
    <row r="57" spans="1:16" x14ac:dyDescent="0.25">
      <c r="A57" s="14" t="s">
        <v>152</v>
      </c>
      <c r="B57" s="36" t="s">
        <v>263</v>
      </c>
      <c r="C57" s="14" t="s">
        <v>226</v>
      </c>
      <c r="D57" s="46" t="s">
        <v>360</v>
      </c>
      <c r="E57" s="65"/>
      <c r="F57" s="65"/>
      <c r="G57" s="12">
        <f>G58</f>
        <v>300</v>
      </c>
      <c r="H57" s="12">
        <f t="shared" si="17"/>
        <v>300</v>
      </c>
      <c r="I57" s="12">
        <f t="shared" si="17"/>
        <v>300</v>
      </c>
      <c r="P57" s="43"/>
    </row>
    <row r="58" spans="1:16" ht="25.5" x14ac:dyDescent="0.25">
      <c r="A58" s="14" t="s">
        <v>265</v>
      </c>
      <c r="B58" s="36" t="s">
        <v>264</v>
      </c>
      <c r="C58" s="14" t="s">
        <v>226</v>
      </c>
      <c r="D58" s="16" t="s">
        <v>361</v>
      </c>
      <c r="E58" s="65"/>
      <c r="F58" s="65"/>
      <c r="G58" s="12">
        <f>G59</f>
        <v>300</v>
      </c>
      <c r="H58" s="12">
        <f t="shared" si="17"/>
        <v>300</v>
      </c>
      <c r="I58" s="12">
        <f t="shared" si="17"/>
        <v>300</v>
      </c>
    </row>
    <row r="59" spans="1:16" x14ac:dyDescent="0.25">
      <c r="A59" s="15" t="s">
        <v>266</v>
      </c>
      <c r="B59" s="10" t="s">
        <v>135</v>
      </c>
      <c r="C59" s="15" t="s">
        <v>226</v>
      </c>
      <c r="D59" s="17" t="s">
        <v>361</v>
      </c>
      <c r="E59" s="116">
        <v>200</v>
      </c>
      <c r="F59" s="116"/>
      <c r="G59" s="13">
        <v>300</v>
      </c>
      <c r="H59" s="29">
        <v>300</v>
      </c>
      <c r="I59" s="29">
        <v>300</v>
      </c>
    </row>
    <row r="60" spans="1:16" x14ac:dyDescent="0.25">
      <c r="A60" s="14" t="s">
        <v>195</v>
      </c>
      <c r="B60" s="9" t="s">
        <v>246</v>
      </c>
      <c r="C60" s="14" t="s">
        <v>227</v>
      </c>
      <c r="D60" s="14"/>
      <c r="E60" s="65"/>
      <c r="F60" s="65"/>
      <c r="G60" s="12">
        <f>G61</f>
        <v>1.5</v>
      </c>
      <c r="H60" s="12">
        <f t="shared" ref="H60:I62" si="18">H61</f>
        <v>1.5</v>
      </c>
      <c r="I60" s="12">
        <f t="shared" si="18"/>
        <v>1.5</v>
      </c>
    </row>
    <row r="61" spans="1:16" x14ac:dyDescent="0.25">
      <c r="A61" s="14" t="s">
        <v>196</v>
      </c>
      <c r="B61" s="9" t="s">
        <v>253</v>
      </c>
      <c r="C61" s="14" t="s">
        <v>227</v>
      </c>
      <c r="D61" s="14"/>
      <c r="E61" s="65"/>
      <c r="F61" s="67"/>
      <c r="G61" s="12">
        <f>G62</f>
        <v>1.5</v>
      </c>
      <c r="H61" s="12">
        <f t="shared" si="18"/>
        <v>1.5</v>
      </c>
      <c r="I61" s="12">
        <f t="shared" si="18"/>
        <v>1.5</v>
      </c>
    </row>
    <row r="62" spans="1:16" x14ac:dyDescent="0.25">
      <c r="A62" s="14" t="s">
        <v>153</v>
      </c>
      <c r="B62" s="36" t="s">
        <v>256</v>
      </c>
      <c r="C62" s="14" t="s">
        <v>227</v>
      </c>
      <c r="D62" s="46" t="s">
        <v>362</v>
      </c>
      <c r="E62" s="65"/>
      <c r="F62" s="120"/>
      <c r="G62" s="13">
        <f>G63</f>
        <v>1.5</v>
      </c>
      <c r="H62" s="13">
        <f t="shared" si="18"/>
        <v>1.5</v>
      </c>
      <c r="I62" s="13">
        <f t="shared" si="18"/>
        <v>1.5</v>
      </c>
    </row>
    <row r="63" spans="1:16" x14ac:dyDescent="0.25">
      <c r="A63" s="15" t="s">
        <v>300</v>
      </c>
      <c r="B63" s="10" t="s">
        <v>135</v>
      </c>
      <c r="C63" s="15" t="s">
        <v>227</v>
      </c>
      <c r="D63" s="47" t="s">
        <v>362</v>
      </c>
      <c r="E63" s="116">
        <v>200</v>
      </c>
      <c r="F63" s="67"/>
      <c r="G63" s="13">
        <v>1.5</v>
      </c>
      <c r="H63" s="29">
        <v>1.5</v>
      </c>
      <c r="I63" s="29">
        <v>1.5</v>
      </c>
    </row>
    <row r="64" spans="1:16" x14ac:dyDescent="0.25">
      <c r="A64" s="14">
        <v>4</v>
      </c>
      <c r="B64" s="9" t="s">
        <v>154</v>
      </c>
      <c r="C64" s="14" t="s">
        <v>228</v>
      </c>
      <c r="D64" s="14"/>
      <c r="E64" s="65"/>
      <c r="F64" s="65"/>
      <c r="G64" s="12">
        <f>G65</f>
        <v>15993</v>
      </c>
      <c r="H64" s="12">
        <f t="shared" ref="H64:I65" si="19">H65</f>
        <v>8000</v>
      </c>
      <c r="I64" s="12">
        <f t="shared" si="19"/>
        <v>7000</v>
      </c>
    </row>
    <row r="65" spans="1:9" x14ac:dyDescent="0.25">
      <c r="A65" s="14" t="s">
        <v>197</v>
      </c>
      <c r="B65" s="9" t="s">
        <v>155</v>
      </c>
      <c r="C65" s="14" t="s">
        <v>229</v>
      </c>
      <c r="D65" s="14"/>
      <c r="E65" s="65"/>
      <c r="F65" s="65"/>
      <c r="G65" s="12">
        <f>G66</f>
        <v>15993</v>
      </c>
      <c r="H65" s="12">
        <f t="shared" si="19"/>
        <v>8000</v>
      </c>
      <c r="I65" s="12">
        <f t="shared" si="19"/>
        <v>7000</v>
      </c>
    </row>
    <row r="66" spans="1:9" x14ac:dyDescent="0.25">
      <c r="A66" s="14" t="s">
        <v>198</v>
      </c>
      <c r="B66" s="36" t="s">
        <v>267</v>
      </c>
      <c r="C66" s="14" t="s">
        <v>229</v>
      </c>
      <c r="D66" s="46" t="s">
        <v>353</v>
      </c>
      <c r="E66" s="65"/>
      <c r="F66" s="67"/>
      <c r="G66" s="12">
        <f>G67+G76+G78</f>
        <v>15993</v>
      </c>
      <c r="H66" s="12">
        <f>H67+H76+H78</f>
        <v>8000</v>
      </c>
      <c r="I66" s="12">
        <f>I67+I76+I78</f>
        <v>7000</v>
      </c>
    </row>
    <row r="67" spans="1:9" x14ac:dyDescent="0.25">
      <c r="A67" s="14" t="s">
        <v>156</v>
      </c>
      <c r="B67" s="36" t="s">
        <v>270</v>
      </c>
      <c r="C67" s="14" t="s">
        <v>229</v>
      </c>
      <c r="D67" s="46" t="s">
        <v>356</v>
      </c>
      <c r="E67" s="65"/>
      <c r="F67" s="67"/>
      <c r="G67" s="12">
        <f>G68+G70+G72+G74</f>
        <v>5648</v>
      </c>
      <c r="H67" s="12">
        <f t="shared" ref="H67:I67" si="20">H68+H70+H72+H74</f>
        <v>2424.4</v>
      </c>
      <c r="I67" s="12">
        <f t="shared" si="20"/>
        <v>1574</v>
      </c>
    </row>
    <row r="68" spans="1:9" ht="51" x14ac:dyDescent="0.25">
      <c r="A68" s="14" t="s">
        <v>438</v>
      </c>
      <c r="B68" s="36" t="s">
        <v>271</v>
      </c>
      <c r="C68" s="14" t="s">
        <v>229</v>
      </c>
      <c r="D68" s="46" t="s">
        <v>363</v>
      </c>
      <c r="E68" s="65"/>
      <c r="F68" s="65"/>
      <c r="G68" s="12">
        <f>G69</f>
        <v>2980</v>
      </c>
      <c r="H68" s="12">
        <f t="shared" ref="H68:I68" si="21">H69</f>
        <v>1280</v>
      </c>
      <c r="I68" s="12">
        <f t="shared" si="21"/>
        <v>645</v>
      </c>
    </row>
    <row r="69" spans="1:9" x14ac:dyDescent="0.25">
      <c r="A69" s="15" t="s">
        <v>439</v>
      </c>
      <c r="B69" s="59" t="s">
        <v>135</v>
      </c>
      <c r="C69" s="15" t="s">
        <v>229</v>
      </c>
      <c r="D69" s="47" t="s">
        <v>363</v>
      </c>
      <c r="E69" s="116">
        <v>200</v>
      </c>
      <c r="F69" s="116"/>
      <c r="G69" s="13">
        <v>2980</v>
      </c>
      <c r="H69" s="29">
        <v>1280</v>
      </c>
      <c r="I69" s="29">
        <v>645</v>
      </c>
    </row>
    <row r="70" spans="1:9" ht="38.25" x14ac:dyDescent="0.25">
      <c r="A70" s="58" t="s">
        <v>303</v>
      </c>
      <c r="B70" s="61" t="s">
        <v>415</v>
      </c>
      <c r="C70" s="49" t="s">
        <v>229</v>
      </c>
      <c r="D70" s="46" t="s">
        <v>364</v>
      </c>
      <c r="E70" s="65"/>
      <c r="F70" s="65"/>
      <c r="G70" s="12">
        <f>G71</f>
        <v>640</v>
      </c>
      <c r="H70" s="12">
        <f t="shared" ref="H70:I70" si="22">H71</f>
        <v>320</v>
      </c>
      <c r="I70" s="12">
        <f t="shared" si="22"/>
        <v>350</v>
      </c>
    </row>
    <row r="71" spans="1:9" x14ac:dyDescent="0.25">
      <c r="A71" s="15" t="s">
        <v>304</v>
      </c>
      <c r="B71" s="60" t="s">
        <v>135</v>
      </c>
      <c r="C71" s="15" t="s">
        <v>229</v>
      </c>
      <c r="D71" s="47" t="s">
        <v>364</v>
      </c>
      <c r="E71" s="116">
        <v>200</v>
      </c>
      <c r="F71" s="116"/>
      <c r="G71" s="13">
        <v>640</v>
      </c>
      <c r="H71" s="29">
        <v>320</v>
      </c>
      <c r="I71" s="29">
        <v>350</v>
      </c>
    </row>
    <row r="72" spans="1:9" ht="76.5" x14ac:dyDescent="0.25">
      <c r="A72" s="14" t="s">
        <v>305</v>
      </c>
      <c r="B72" s="36" t="s">
        <v>272</v>
      </c>
      <c r="C72" s="14" t="s">
        <v>229</v>
      </c>
      <c r="D72" s="46" t="s">
        <v>365</v>
      </c>
      <c r="E72" s="65"/>
      <c r="F72" s="65"/>
      <c r="G72" s="12">
        <f>G73</f>
        <v>1578</v>
      </c>
      <c r="H72" s="12">
        <f t="shared" ref="H72:I72" si="23">H73</f>
        <v>374.4</v>
      </c>
      <c r="I72" s="12">
        <f t="shared" si="23"/>
        <v>129</v>
      </c>
    </row>
    <row r="73" spans="1:9" x14ac:dyDescent="0.25">
      <c r="A73" s="15" t="s">
        <v>306</v>
      </c>
      <c r="B73" s="10" t="s">
        <v>135</v>
      </c>
      <c r="C73" s="15" t="s">
        <v>229</v>
      </c>
      <c r="D73" s="47" t="s">
        <v>365</v>
      </c>
      <c r="E73" s="116">
        <v>200</v>
      </c>
      <c r="F73" s="116"/>
      <c r="G73" s="13">
        <v>1578</v>
      </c>
      <c r="H73" s="29">
        <v>374.4</v>
      </c>
      <c r="I73" s="29">
        <v>129</v>
      </c>
    </row>
    <row r="74" spans="1:9" ht="38.25" x14ac:dyDescent="0.25">
      <c r="A74" s="14" t="s">
        <v>307</v>
      </c>
      <c r="B74" s="36" t="s">
        <v>273</v>
      </c>
      <c r="C74" s="14" t="s">
        <v>229</v>
      </c>
      <c r="D74" s="46" t="s">
        <v>366</v>
      </c>
      <c r="E74" s="65"/>
      <c r="F74" s="65"/>
      <c r="G74" s="12">
        <f>G75</f>
        <v>450</v>
      </c>
      <c r="H74" s="12">
        <f t="shared" ref="H74:I74" si="24">H75</f>
        <v>450</v>
      </c>
      <c r="I74" s="12">
        <f t="shared" si="24"/>
        <v>450</v>
      </c>
    </row>
    <row r="75" spans="1:9" x14ac:dyDescent="0.25">
      <c r="A75" s="15" t="s">
        <v>308</v>
      </c>
      <c r="B75" s="10" t="s">
        <v>135</v>
      </c>
      <c r="C75" s="15" t="s">
        <v>229</v>
      </c>
      <c r="D75" s="47" t="s">
        <v>366</v>
      </c>
      <c r="E75" s="116">
        <v>200</v>
      </c>
      <c r="F75" s="116"/>
      <c r="G75" s="13">
        <v>450</v>
      </c>
      <c r="H75" s="29">
        <v>450</v>
      </c>
      <c r="I75" s="29">
        <v>450</v>
      </c>
    </row>
    <row r="76" spans="1:9" ht="25.5" x14ac:dyDescent="0.25">
      <c r="A76" s="14" t="s">
        <v>301</v>
      </c>
      <c r="B76" s="36" t="s">
        <v>274</v>
      </c>
      <c r="C76" s="14" t="s">
        <v>229</v>
      </c>
      <c r="D76" s="46" t="s">
        <v>367</v>
      </c>
      <c r="E76" s="116"/>
      <c r="F76" s="116"/>
      <c r="G76" s="12">
        <f>G77</f>
        <v>8734</v>
      </c>
      <c r="H76" s="12">
        <f t="shared" ref="H76:I76" si="25">H77</f>
        <v>4875.6000000000004</v>
      </c>
      <c r="I76" s="12">
        <f t="shared" si="25"/>
        <v>4826</v>
      </c>
    </row>
    <row r="77" spans="1:9" x14ac:dyDescent="0.25">
      <c r="A77" s="15" t="s">
        <v>302</v>
      </c>
      <c r="B77" s="10" t="s">
        <v>135</v>
      </c>
      <c r="C77" s="15" t="s">
        <v>229</v>
      </c>
      <c r="D77" s="47" t="s">
        <v>367</v>
      </c>
      <c r="E77" s="116">
        <v>200</v>
      </c>
      <c r="F77" s="116"/>
      <c r="G77" s="13">
        <v>8734</v>
      </c>
      <c r="H77" s="29">
        <v>4875.6000000000004</v>
      </c>
      <c r="I77" s="29">
        <v>4826</v>
      </c>
    </row>
    <row r="78" spans="1:9" ht="38.25" x14ac:dyDescent="0.25">
      <c r="A78" s="14" t="s">
        <v>309</v>
      </c>
      <c r="B78" s="36" t="s">
        <v>275</v>
      </c>
      <c r="C78" s="14" t="s">
        <v>229</v>
      </c>
      <c r="D78" s="46" t="s">
        <v>368</v>
      </c>
      <c r="E78" s="116"/>
      <c r="F78" s="116"/>
      <c r="G78" s="12">
        <f>G79</f>
        <v>1611</v>
      </c>
      <c r="H78" s="12">
        <f t="shared" ref="H78:I79" si="26">H79</f>
        <v>700</v>
      </c>
      <c r="I78" s="12">
        <f t="shared" si="26"/>
        <v>600</v>
      </c>
    </row>
    <row r="79" spans="1:9" ht="63.75" x14ac:dyDescent="0.25">
      <c r="A79" s="14" t="s">
        <v>310</v>
      </c>
      <c r="B79" s="36" t="s">
        <v>340</v>
      </c>
      <c r="C79" s="14" t="s">
        <v>229</v>
      </c>
      <c r="D79" s="46" t="s">
        <v>369</v>
      </c>
      <c r="E79" s="65"/>
      <c r="F79" s="120"/>
      <c r="G79" s="12">
        <f>G80</f>
        <v>1611</v>
      </c>
      <c r="H79" s="12">
        <f>H80</f>
        <v>700</v>
      </c>
      <c r="I79" s="12">
        <f t="shared" si="26"/>
        <v>600</v>
      </c>
    </row>
    <row r="80" spans="1:9" x14ac:dyDescent="0.25">
      <c r="A80" s="15" t="s">
        <v>311</v>
      </c>
      <c r="B80" s="10" t="s">
        <v>135</v>
      </c>
      <c r="C80" s="15" t="s">
        <v>229</v>
      </c>
      <c r="D80" s="47" t="s">
        <v>369</v>
      </c>
      <c r="E80" s="116">
        <v>200</v>
      </c>
      <c r="F80" s="116"/>
      <c r="G80" s="13">
        <v>1611</v>
      </c>
      <c r="H80" s="29">
        <v>700</v>
      </c>
      <c r="I80" s="29">
        <v>600</v>
      </c>
    </row>
    <row r="81" spans="1:9" x14ac:dyDescent="0.25">
      <c r="A81" s="14">
        <v>5</v>
      </c>
      <c r="B81" s="9" t="s">
        <v>157</v>
      </c>
      <c r="C81" s="14" t="s">
        <v>230</v>
      </c>
      <c r="D81" s="25"/>
      <c r="E81" s="113"/>
      <c r="F81" s="113"/>
      <c r="G81" s="12">
        <f>G82+G86</f>
        <v>125</v>
      </c>
      <c r="H81" s="12">
        <f t="shared" ref="H81:I81" si="27">H82+H86</f>
        <v>125</v>
      </c>
      <c r="I81" s="12">
        <f t="shared" si="27"/>
        <v>125</v>
      </c>
    </row>
    <row r="82" spans="1:9" x14ac:dyDescent="0.25">
      <c r="A82" s="14" t="s">
        <v>199</v>
      </c>
      <c r="B82" s="9" t="s">
        <v>158</v>
      </c>
      <c r="C82" s="14" t="s">
        <v>231</v>
      </c>
      <c r="D82" s="25"/>
      <c r="E82" s="113"/>
      <c r="F82" s="113"/>
      <c r="G82" s="12">
        <f>G83</f>
        <v>45</v>
      </c>
      <c r="H82" s="12">
        <f t="shared" ref="H82:I84" si="28">H83</f>
        <v>45</v>
      </c>
      <c r="I82" s="12">
        <f t="shared" si="28"/>
        <v>45</v>
      </c>
    </row>
    <row r="83" spans="1:9" x14ac:dyDescent="0.25">
      <c r="A83" s="14" t="s">
        <v>200</v>
      </c>
      <c r="B83" s="9" t="s">
        <v>253</v>
      </c>
      <c r="C83" s="14" t="s">
        <v>231</v>
      </c>
      <c r="D83" s="46" t="s">
        <v>352</v>
      </c>
      <c r="E83" s="113"/>
      <c r="F83" s="67"/>
      <c r="G83" s="12">
        <f>G84</f>
        <v>45</v>
      </c>
      <c r="H83" s="12">
        <f t="shared" si="28"/>
        <v>45</v>
      </c>
      <c r="I83" s="12">
        <f t="shared" si="28"/>
        <v>45</v>
      </c>
    </row>
    <row r="84" spans="1:9" ht="76.5" x14ac:dyDescent="0.25">
      <c r="A84" s="35" t="s">
        <v>159</v>
      </c>
      <c r="B84" s="36" t="s">
        <v>255</v>
      </c>
      <c r="C84" s="14" t="s">
        <v>231</v>
      </c>
      <c r="D84" s="46" t="s">
        <v>370</v>
      </c>
      <c r="E84" s="114"/>
      <c r="F84" s="120"/>
      <c r="G84" s="12">
        <f>G85</f>
        <v>45</v>
      </c>
      <c r="H84" s="12">
        <f t="shared" si="28"/>
        <v>45</v>
      </c>
      <c r="I84" s="12">
        <f t="shared" si="28"/>
        <v>45</v>
      </c>
    </row>
    <row r="85" spans="1:9" x14ac:dyDescent="0.25">
      <c r="A85" s="15" t="s">
        <v>312</v>
      </c>
      <c r="B85" s="10" t="s">
        <v>135</v>
      </c>
      <c r="C85" s="15" t="s">
        <v>231</v>
      </c>
      <c r="D85" s="47" t="s">
        <v>370</v>
      </c>
      <c r="E85" s="113">
        <v>200</v>
      </c>
      <c r="F85" s="113"/>
      <c r="G85" s="13">
        <v>45</v>
      </c>
      <c r="H85" s="29">
        <v>45</v>
      </c>
      <c r="I85" s="29">
        <v>45</v>
      </c>
    </row>
    <row r="86" spans="1:9" x14ac:dyDescent="0.25">
      <c r="A86" s="14" t="s">
        <v>201</v>
      </c>
      <c r="B86" s="9" t="s">
        <v>160</v>
      </c>
      <c r="C86" s="14" t="s">
        <v>232</v>
      </c>
      <c r="D86" s="15"/>
      <c r="E86" s="121"/>
      <c r="F86" s="121"/>
      <c r="G86" s="12">
        <f>G87+G99</f>
        <v>80</v>
      </c>
      <c r="H86" s="12">
        <f t="shared" ref="H86:I86" si="29">H87+H99</f>
        <v>80</v>
      </c>
      <c r="I86" s="12">
        <f t="shared" si="29"/>
        <v>80</v>
      </c>
    </row>
    <row r="87" spans="1:9" x14ac:dyDescent="0.25">
      <c r="A87" s="14" t="s">
        <v>202</v>
      </c>
      <c r="B87" s="36" t="s">
        <v>258</v>
      </c>
      <c r="C87" s="14" t="s">
        <v>232</v>
      </c>
      <c r="D87" s="46" t="s">
        <v>354</v>
      </c>
      <c r="E87" s="121"/>
      <c r="F87" s="122"/>
      <c r="G87" s="12">
        <f>G88+G90+G93+G95+G97</f>
        <v>50</v>
      </c>
      <c r="H87" s="12">
        <f t="shared" ref="H87:I87" si="30">H88+H90+H93+H95+H97</f>
        <v>50</v>
      </c>
      <c r="I87" s="12">
        <f t="shared" si="30"/>
        <v>50</v>
      </c>
    </row>
    <row r="88" spans="1:9" ht="25.5" x14ac:dyDescent="0.25">
      <c r="A88" s="14" t="s">
        <v>161</v>
      </c>
      <c r="B88" s="36" t="s">
        <v>259</v>
      </c>
      <c r="C88" s="14" t="s">
        <v>232</v>
      </c>
      <c r="D88" s="46" t="s">
        <v>371</v>
      </c>
      <c r="E88" s="121"/>
      <c r="F88" s="122"/>
      <c r="G88" s="12">
        <f>G89</f>
        <v>12</v>
      </c>
      <c r="H88" s="12">
        <f t="shared" ref="H88:I88" si="31">H89</f>
        <v>12</v>
      </c>
      <c r="I88" s="12">
        <f t="shared" si="31"/>
        <v>12</v>
      </c>
    </row>
    <row r="89" spans="1:9" x14ac:dyDescent="0.25">
      <c r="A89" s="15" t="s">
        <v>313</v>
      </c>
      <c r="B89" s="10" t="s">
        <v>135</v>
      </c>
      <c r="C89" s="15" t="s">
        <v>232</v>
      </c>
      <c r="D89" s="47" t="s">
        <v>371</v>
      </c>
      <c r="E89" s="116">
        <v>200</v>
      </c>
      <c r="F89" s="67"/>
      <c r="G89" s="13">
        <v>12</v>
      </c>
      <c r="H89" s="29">
        <v>12</v>
      </c>
      <c r="I89" s="29">
        <v>12</v>
      </c>
    </row>
    <row r="90" spans="1:9" ht="38.25" x14ac:dyDescent="0.25">
      <c r="A90" s="14" t="s">
        <v>314</v>
      </c>
      <c r="B90" s="36" t="s">
        <v>260</v>
      </c>
      <c r="C90" s="14" t="s">
        <v>232</v>
      </c>
      <c r="D90" s="46" t="s">
        <v>372</v>
      </c>
      <c r="E90" s="65"/>
      <c r="F90" s="120"/>
      <c r="G90" s="12">
        <f>G91</f>
        <v>6</v>
      </c>
      <c r="H90" s="12">
        <f t="shared" ref="H90:I91" si="32">H91</f>
        <v>6</v>
      </c>
      <c r="I90" s="12">
        <f t="shared" si="32"/>
        <v>6</v>
      </c>
    </row>
    <row r="91" spans="1:9" ht="63.75" x14ac:dyDescent="0.25">
      <c r="A91" s="14" t="s">
        <v>315</v>
      </c>
      <c r="B91" s="36" t="s">
        <v>261</v>
      </c>
      <c r="C91" s="14" t="s">
        <v>232</v>
      </c>
      <c r="D91" s="46" t="s">
        <v>373</v>
      </c>
      <c r="E91" s="65"/>
      <c r="F91" s="120"/>
      <c r="G91" s="12">
        <f>G92</f>
        <v>6</v>
      </c>
      <c r="H91" s="12">
        <f t="shared" si="32"/>
        <v>6</v>
      </c>
      <c r="I91" s="12">
        <f t="shared" si="32"/>
        <v>6</v>
      </c>
    </row>
    <row r="92" spans="1:9" x14ac:dyDescent="0.25">
      <c r="A92" s="15" t="s">
        <v>316</v>
      </c>
      <c r="B92" s="10" t="s">
        <v>135</v>
      </c>
      <c r="C92" s="15" t="s">
        <v>232</v>
      </c>
      <c r="D92" s="47" t="s">
        <v>373</v>
      </c>
      <c r="E92" s="116">
        <v>200</v>
      </c>
      <c r="F92" s="67"/>
      <c r="G92" s="13">
        <v>6</v>
      </c>
      <c r="H92" s="29">
        <v>6</v>
      </c>
      <c r="I92" s="29">
        <v>6</v>
      </c>
    </row>
    <row r="93" spans="1:9" ht="51" x14ac:dyDescent="0.25">
      <c r="A93" s="14" t="s">
        <v>317</v>
      </c>
      <c r="B93" s="36" t="s">
        <v>276</v>
      </c>
      <c r="C93" s="14" t="s">
        <v>232</v>
      </c>
      <c r="D93" s="46" t="s">
        <v>374</v>
      </c>
      <c r="E93" s="117"/>
      <c r="F93" s="117"/>
      <c r="G93" s="12">
        <f>G94</f>
        <v>6</v>
      </c>
      <c r="H93" s="12">
        <f t="shared" ref="H93:I93" si="33">H94</f>
        <v>6</v>
      </c>
      <c r="I93" s="12">
        <f t="shared" si="33"/>
        <v>6</v>
      </c>
    </row>
    <row r="94" spans="1:9" x14ac:dyDescent="0.25">
      <c r="A94" s="15" t="s">
        <v>318</v>
      </c>
      <c r="B94" s="10" t="s">
        <v>135</v>
      </c>
      <c r="C94" s="15" t="s">
        <v>232</v>
      </c>
      <c r="D94" s="47" t="s">
        <v>374</v>
      </c>
      <c r="E94" s="113">
        <v>200</v>
      </c>
      <c r="F94" s="113"/>
      <c r="G94" s="13">
        <v>6</v>
      </c>
      <c r="H94" s="29">
        <v>6</v>
      </c>
      <c r="I94" s="29">
        <v>6</v>
      </c>
    </row>
    <row r="95" spans="1:9" ht="38.25" x14ac:dyDescent="0.25">
      <c r="A95" s="14" t="s">
        <v>319</v>
      </c>
      <c r="B95" s="36" t="s">
        <v>278</v>
      </c>
      <c r="C95" s="14" t="s">
        <v>232</v>
      </c>
      <c r="D95" s="46" t="s">
        <v>375</v>
      </c>
      <c r="E95" s="117"/>
      <c r="F95" s="117"/>
      <c r="G95" s="12">
        <f>G96</f>
        <v>6</v>
      </c>
      <c r="H95" s="12">
        <f t="shared" ref="H95:I95" si="34">H96</f>
        <v>6</v>
      </c>
      <c r="I95" s="12">
        <f t="shared" si="34"/>
        <v>6</v>
      </c>
    </row>
    <row r="96" spans="1:9" x14ac:dyDescent="0.25">
      <c r="A96" s="15" t="s">
        <v>320</v>
      </c>
      <c r="B96" s="10" t="s">
        <v>135</v>
      </c>
      <c r="C96" s="15" t="s">
        <v>232</v>
      </c>
      <c r="D96" s="47" t="s">
        <v>375</v>
      </c>
      <c r="E96" s="113">
        <v>200</v>
      </c>
      <c r="F96" s="113"/>
      <c r="G96" s="13">
        <v>6</v>
      </c>
      <c r="H96" s="29">
        <v>6</v>
      </c>
      <c r="I96" s="29">
        <v>6</v>
      </c>
    </row>
    <row r="97" spans="1:13" ht="38.25" x14ac:dyDescent="0.25">
      <c r="A97" s="14" t="s">
        <v>321</v>
      </c>
      <c r="B97" s="36" t="s">
        <v>279</v>
      </c>
      <c r="C97" s="14" t="s">
        <v>232</v>
      </c>
      <c r="D97" s="16" t="s">
        <v>376</v>
      </c>
      <c r="E97" s="117"/>
      <c r="F97" s="117"/>
      <c r="G97" s="12">
        <f>G98</f>
        <v>20</v>
      </c>
      <c r="H97" s="12">
        <f t="shared" ref="H97:I97" si="35">H98</f>
        <v>20</v>
      </c>
      <c r="I97" s="12">
        <f t="shared" si="35"/>
        <v>20</v>
      </c>
    </row>
    <row r="98" spans="1:13" x14ac:dyDescent="0.25">
      <c r="A98" s="15" t="s">
        <v>322</v>
      </c>
      <c r="B98" s="10" t="s">
        <v>135</v>
      </c>
      <c r="C98" s="15" t="s">
        <v>232</v>
      </c>
      <c r="D98" s="17" t="s">
        <v>376</v>
      </c>
      <c r="E98" s="113">
        <v>200</v>
      </c>
      <c r="F98" s="113"/>
      <c r="G98" s="13">
        <v>20</v>
      </c>
      <c r="H98" s="29">
        <v>20</v>
      </c>
      <c r="I98" s="29">
        <v>20</v>
      </c>
    </row>
    <row r="99" spans="1:13" x14ac:dyDescent="0.25">
      <c r="A99" s="14" t="s">
        <v>203</v>
      </c>
      <c r="B99" s="36" t="s">
        <v>280</v>
      </c>
      <c r="C99" s="14" t="s">
        <v>232</v>
      </c>
      <c r="D99" s="46" t="s">
        <v>377</v>
      </c>
      <c r="E99" s="114"/>
      <c r="F99" s="120"/>
      <c r="G99" s="12">
        <f>G100</f>
        <v>30</v>
      </c>
      <c r="H99" s="12">
        <f t="shared" ref="H99:I100" si="36">H100</f>
        <v>30</v>
      </c>
      <c r="I99" s="12">
        <f t="shared" si="36"/>
        <v>30</v>
      </c>
    </row>
    <row r="100" spans="1:13" x14ac:dyDescent="0.25">
      <c r="A100" s="14" t="s">
        <v>162</v>
      </c>
      <c r="B100" s="36" t="s">
        <v>281</v>
      </c>
      <c r="C100" s="14" t="s">
        <v>232</v>
      </c>
      <c r="D100" s="46" t="s">
        <v>408</v>
      </c>
      <c r="E100" s="114"/>
      <c r="F100" s="120"/>
      <c r="G100" s="12">
        <f>G101</f>
        <v>30</v>
      </c>
      <c r="H100" s="12">
        <f t="shared" si="36"/>
        <v>30</v>
      </c>
      <c r="I100" s="12">
        <f t="shared" si="36"/>
        <v>30</v>
      </c>
    </row>
    <row r="101" spans="1:13" x14ac:dyDescent="0.25">
      <c r="A101" s="15" t="s">
        <v>323</v>
      </c>
      <c r="B101" s="10" t="s">
        <v>135</v>
      </c>
      <c r="C101" s="15" t="s">
        <v>232</v>
      </c>
      <c r="D101" s="47" t="s">
        <v>408</v>
      </c>
      <c r="E101" s="113">
        <v>200</v>
      </c>
      <c r="F101" s="67"/>
      <c r="G101" s="13">
        <v>30</v>
      </c>
      <c r="H101" s="29">
        <v>30</v>
      </c>
      <c r="I101" s="29">
        <v>30</v>
      </c>
    </row>
    <row r="102" spans="1:13" x14ac:dyDescent="0.25">
      <c r="A102" s="14">
        <v>6</v>
      </c>
      <c r="B102" s="9" t="s">
        <v>163</v>
      </c>
      <c r="C102" s="14" t="s">
        <v>233</v>
      </c>
      <c r="D102" s="25"/>
      <c r="E102" s="113"/>
      <c r="F102" s="113"/>
      <c r="G102" s="12">
        <f>G103+G111</f>
        <v>21065.8</v>
      </c>
      <c r="H102" s="12">
        <f t="shared" ref="H102:I102" si="37">H103+H111</f>
        <v>18106.7</v>
      </c>
      <c r="I102" s="12">
        <f t="shared" si="37"/>
        <v>18297.2</v>
      </c>
    </row>
    <row r="103" spans="1:13" x14ac:dyDescent="0.25">
      <c r="A103" s="14" t="s">
        <v>204</v>
      </c>
      <c r="B103" s="9" t="s">
        <v>164</v>
      </c>
      <c r="C103" s="14" t="s">
        <v>234</v>
      </c>
      <c r="D103" s="25"/>
      <c r="E103" s="113"/>
      <c r="F103" s="113"/>
      <c r="G103" s="12">
        <f>G104</f>
        <v>7026.8</v>
      </c>
      <c r="H103" s="12">
        <f t="shared" ref="H103:I103" si="38">H104</f>
        <v>5194.3</v>
      </c>
      <c r="I103" s="12">
        <f t="shared" si="38"/>
        <v>4954.3</v>
      </c>
    </row>
    <row r="104" spans="1:13" x14ac:dyDescent="0.25">
      <c r="A104" s="35" t="s">
        <v>205</v>
      </c>
      <c r="B104" s="36" t="s">
        <v>282</v>
      </c>
      <c r="C104" s="14" t="s">
        <v>234</v>
      </c>
      <c r="D104" s="46" t="s">
        <v>378</v>
      </c>
      <c r="E104" s="113"/>
      <c r="F104" s="67"/>
      <c r="G104" s="12">
        <f>G105+G107+G109</f>
        <v>7026.8</v>
      </c>
      <c r="H104" s="12">
        <f t="shared" ref="H104:I104" si="39">H105+H107+H109</f>
        <v>5194.3</v>
      </c>
      <c r="I104" s="12">
        <f t="shared" si="39"/>
        <v>4954.3</v>
      </c>
    </row>
    <row r="105" spans="1:13" ht="25.5" x14ac:dyDescent="0.25">
      <c r="A105" s="35" t="s">
        <v>165</v>
      </c>
      <c r="B105" s="36" t="s">
        <v>283</v>
      </c>
      <c r="C105" s="14" t="s">
        <v>234</v>
      </c>
      <c r="D105" s="16" t="s">
        <v>379</v>
      </c>
      <c r="E105" s="123"/>
      <c r="F105" s="123"/>
      <c r="G105" s="12">
        <f>G106</f>
        <v>4516</v>
      </c>
      <c r="H105" s="12">
        <f t="shared" ref="H105:I105" si="40">H106</f>
        <v>2972</v>
      </c>
      <c r="I105" s="12">
        <f t="shared" si="40"/>
        <v>2742</v>
      </c>
    </row>
    <row r="106" spans="1:13" x14ac:dyDescent="0.25">
      <c r="A106" s="25" t="s">
        <v>324</v>
      </c>
      <c r="B106" s="10" t="s">
        <v>135</v>
      </c>
      <c r="C106" s="15" t="s">
        <v>234</v>
      </c>
      <c r="D106" s="17" t="s">
        <v>379</v>
      </c>
      <c r="E106" s="113">
        <v>200</v>
      </c>
      <c r="F106" s="113"/>
      <c r="G106" s="13">
        <v>4516</v>
      </c>
      <c r="H106" s="29">
        <v>2972</v>
      </c>
      <c r="I106" s="29">
        <v>2742</v>
      </c>
      <c r="M106" s="39"/>
    </row>
    <row r="107" spans="1:13" x14ac:dyDescent="0.25">
      <c r="A107" s="35" t="s">
        <v>325</v>
      </c>
      <c r="B107" s="36" t="s">
        <v>284</v>
      </c>
      <c r="C107" s="14" t="s">
        <v>234</v>
      </c>
      <c r="D107" s="16" t="s">
        <v>380</v>
      </c>
      <c r="E107" s="65"/>
      <c r="F107" s="65"/>
      <c r="G107" s="12">
        <f>G108</f>
        <v>1560</v>
      </c>
      <c r="H107" s="12">
        <f t="shared" ref="H107:I107" si="41">H108</f>
        <v>1280</v>
      </c>
      <c r="I107" s="12">
        <f t="shared" si="41"/>
        <v>1280</v>
      </c>
    </row>
    <row r="108" spans="1:13" x14ac:dyDescent="0.25">
      <c r="A108" s="25" t="s">
        <v>327</v>
      </c>
      <c r="B108" s="10" t="s">
        <v>135</v>
      </c>
      <c r="C108" s="15" t="s">
        <v>234</v>
      </c>
      <c r="D108" s="17" t="s">
        <v>380</v>
      </c>
      <c r="E108" s="113">
        <v>200</v>
      </c>
      <c r="F108" s="113"/>
      <c r="G108" s="13">
        <v>1560</v>
      </c>
      <c r="H108" s="29">
        <v>1280</v>
      </c>
      <c r="I108" s="29">
        <v>1280</v>
      </c>
    </row>
    <row r="109" spans="1:13" x14ac:dyDescent="0.25">
      <c r="A109" s="14" t="s">
        <v>328</v>
      </c>
      <c r="B109" s="36" t="s">
        <v>285</v>
      </c>
      <c r="C109" s="14" t="s">
        <v>234</v>
      </c>
      <c r="D109" s="16" t="s">
        <v>381</v>
      </c>
      <c r="E109" s="65"/>
      <c r="F109" s="65"/>
      <c r="G109" s="12">
        <f>G110</f>
        <v>950.8</v>
      </c>
      <c r="H109" s="12">
        <f t="shared" ref="H109:I109" si="42">H110</f>
        <v>942.3</v>
      </c>
      <c r="I109" s="12">
        <f t="shared" si="42"/>
        <v>932.3</v>
      </c>
    </row>
    <row r="110" spans="1:13" x14ac:dyDescent="0.25">
      <c r="A110" s="15" t="s">
        <v>329</v>
      </c>
      <c r="B110" s="10" t="s">
        <v>135</v>
      </c>
      <c r="C110" s="15" t="s">
        <v>234</v>
      </c>
      <c r="D110" s="17" t="s">
        <v>381</v>
      </c>
      <c r="E110" s="113">
        <v>200</v>
      </c>
      <c r="F110" s="113"/>
      <c r="G110" s="13">
        <v>950.8</v>
      </c>
      <c r="H110" s="29">
        <v>942.3</v>
      </c>
      <c r="I110" s="29">
        <v>932.3</v>
      </c>
    </row>
    <row r="111" spans="1:13" x14ac:dyDescent="0.25">
      <c r="A111" s="14" t="s">
        <v>206</v>
      </c>
      <c r="B111" s="9" t="s">
        <v>167</v>
      </c>
      <c r="C111" s="14" t="s">
        <v>235</v>
      </c>
      <c r="D111" s="15"/>
      <c r="E111" s="121"/>
      <c r="F111" s="121"/>
      <c r="G111" s="12">
        <f>G112</f>
        <v>14039</v>
      </c>
      <c r="H111" s="12">
        <f t="shared" ref="H111:I111" si="43">H112</f>
        <v>12912.4</v>
      </c>
      <c r="I111" s="12">
        <f t="shared" si="43"/>
        <v>13342.9</v>
      </c>
    </row>
    <row r="112" spans="1:13" x14ac:dyDescent="0.25">
      <c r="A112" s="15"/>
      <c r="B112" s="9" t="s">
        <v>252</v>
      </c>
      <c r="C112" s="14" t="s">
        <v>235</v>
      </c>
      <c r="D112" s="15"/>
      <c r="E112" s="124"/>
      <c r="F112" s="125"/>
      <c r="G112" s="12">
        <f>G113</f>
        <v>14039</v>
      </c>
      <c r="H112" s="44">
        <f>H113</f>
        <v>12912.4</v>
      </c>
      <c r="I112" s="44">
        <f>I113</f>
        <v>13342.9</v>
      </c>
    </row>
    <row r="113" spans="1:9" x14ac:dyDescent="0.25">
      <c r="A113" s="14" t="s">
        <v>166</v>
      </c>
      <c r="B113" s="9" t="s">
        <v>168</v>
      </c>
      <c r="C113" s="14" t="s">
        <v>235</v>
      </c>
      <c r="D113" s="35">
        <v>9920000002</v>
      </c>
      <c r="E113" s="117"/>
      <c r="F113" s="117"/>
      <c r="G113" s="12">
        <f>G114+G115+G116</f>
        <v>14039</v>
      </c>
      <c r="H113" s="12">
        <f t="shared" ref="H113:I113" si="44">H114+H115+H116</f>
        <v>12912.4</v>
      </c>
      <c r="I113" s="12">
        <f t="shared" si="44"/>
        <v>13342.9</v>
      </c>
    </row>
    <row r="114" spans="1:9" ht="38.25" x14ac:dyDescent="0.25">
      <c r="A114" s="15" t="s">
        <v>330</v>
      </c>
      <c r="B114" s="10" t="s">
        <v>130</v>
      </c>
      <c r="C114" s="15" t="s">
        <v>235</v>
      </c>
      <c r="D114" s="25">
        <v>9920000002</v>
      </c>
      <c r="E114" s="116">
        <v>100</v>
      </c>
      <c r="F114" s="116"/>
      <c r="G114" s="13">
        <v>10676</v>
      </c>
      <c r="H114" s="29">
        <v>9517.9</v>
      </c>
      <c r="I114" s="29">
        <v>9906.6</v>
      </c>
    </row>
    <row r="115" spans="1:9" x14ac:dyDescent="0.25">
      <c r="A115" s="15" t="s">
        <v>331</v>
      </c>
      <c r="B115" s="10" t="s">
        <v>135</v>
      </c>
      <c r="C115" s="15" t="s">
        <v>235</v>
      </c>
      <c r="D115" s="25">
        <v>9920000002</v>
      </c>
      <c r="E115" s="116">
        <v>200</v>
      </c>
      <c r="F115" s="116"/>
      <c r="G115" s="13">
        <v>3360.9</v>
      </c>
      <c r="H115" s="29">
        <v>3392.4</v>
      </c>
      <c r="I115" s="29">
        <v>3434.2</v>
      </c>
    </row>
    <row r="116" spans="1:9" x14ac:dyDescent="0.25">
      <c r="A116" s="15" t="s">
        <v>332</v>
      </c>
      <c r="B116" s="10" t="s">
        <v>137</v>
      </c>
      <c r="C116" s="15" t="s">
        <v>235</v>
      </c>
      <c r="D116" s="25">
        <v>9920000002</v>
      </c>
      <c r="E116" s="116">
        <v>800</v>
      </c>
      <c r="F116" s="116"/>
      <c r="G116" s="13">
        <v>2.1</v>
      </c>
      <c r="H116" s="29">
        <v>2.1</v>
      </c>
      <c r="I116" s="29">
        <v>2.1</v>
      </c>
    </row>
    <row r="117" spans="1:9" x14ac:dyDescent="0.25">
      <c r="A117" s="14">
        <v>7</v>
      </c>
      <c r="B117" s="9" t="s">
        <v>169</v>
      </c>
      <c r="C117" s="14">
        <v>1000</v>
      </c>
      <c r="D117" s="14"/>
      <c r="E117" s="65"/>
      <c r="F117" s="65"/>
      <c r="G117" s="12">
        <f>G118+G122+G126</f>
        <v>13191.900000000001</v>
      </c>
      <c r="H117" s="12">
        <f t="shared" ref="H117:I117" si="45">H118+H122+H126</f>
        <v>13741.099999999999</v>
      </c>
      <c r="I117" s="12">
        <f t="shared" si="45"/>
        <v>14301.6</v>
      </c>
    </row>
    <row r="118" spans="1:9" x14ac:dyDescent="0.25">
      <c r="A118" s="14" t="s">
        <v>207</v>
      </c>
      <c r="B118" s="9" t="s">
        <v>170</v>
      </c>
      <c r="C118" s="14">
        <v>1001</v>
      </c>
      <c r="D118" s="14"/>
      <c r="E118" s="65"/>
      <c r="F118" s="65"/>
      <c r="G118" s="12">
        <f>G120</f>
        <v>461.8</v>
      </c>
      <c r="H118" s="12">
        <f t="shared" ref="H118:I118" si="46">H120</f>
        <v>481.1</v>
      </c>
      <c r="I118" s="12">
        <f t="shared" si="46"/>
        <v>500.6</v>
      </c>
    </row>
    <row r="119" spans="1:9" x14ac:dyDescent="0.25">
      <c r="A119" s="15"/>
      <c r="B119" s="9" t="s">
        <v>252</v>
      </c>
      <c r="C119" s="14" t="s">
        <v>286</v>
      </c>
      <c r="D119" s="14"/>
      <c r="E119" s="65"/>
      <c r="F119" s="67"/>
      <c r="G119" s="12">
        <f>G120</f>
        <v>461.8</v>
      </c>
      <c r="H119" s="12">
        <f t="shared" ref="H119:I120" si="47">H120</f>
        <v>481.1</v>
      </c>
      <c r="I119" s="12">
        <f t="shared" si="47"/>
        <v>500.6</v>
      </c>
    </row>
    <row r="120" spans="1:9" ht="63.75" x14ac:dyDescent="0.25">
      <c r="A120" s="14" t="s">
        <v>208</v>
      </c>
      <c r="B120" s="9" t="s">
        <v>171</v>
      </c>
      <c r="C120" s="14">
        <v>1001</v>
      </c>
      <c r="D120" s="14">
        <v>9920000019</v>
      </c>
      <c r="E120" s="65"/>
      <c r="F120" s="65"/>
      <c r="G120" s="12">
        <f>G121</f>
        <v>461.8</v>
      </c>
      <c r="H120" s="12">
        <f t="shared" si="47"/>
        <v>481.1</v>
      </c>
      <c r="I120" s="12">
        <f t="shared" si="47"/>
        <v>500.6</v>
      </c>
    </row>
    <row r="121" spans="1:9" x14ac:dyDescent="0.25">
      <c r="A121" s="15" t="s">
        <v>172</v>
      </c>
      <c r="B121" s="10" t="s">
        <v>173</v>
      </c>
      <c r="C121" s="15">
        <v>1001</v>
      </c>
      <c r="D121" s="15">
        <v>9920000019</v>
      </c>
      <c r="E121" s="116">
        <v>300</v>
      </c>
      <c r="F121" s="116"/>
      <c r="G121" s="13">
        <v>461.8</v>
      </c>
      <c r="H121" s="29">
        <v>481.1</v>
      </c>
      <c r="I121" s="29">
        <v>500.6</v>
      </c>
    </row>
    <row r="122" spans="1:9" x14ac:dyDescent="0.25">
      <c r="A122" s="14" t="s">
        <v>209</v>
      </c>
      <c r="B122" s="9" t="s">
        <v>174</v>
      </c>
      <c r="C122" s="14">
        <v>1003</v>
      </c>
      <c r="D122" s="25"/>
      <c r="E122" s="113"/>
      <c r="F122" s="113"/>
      <c r="G122" s="12">
        <f>G123</f>
        <v>1314.4</v>
      </c>
      <c r="H122" s="12">
        <f t="shared" ref="H122:I124" si="48">H123</f>
        <v>1369.1</v>
      </c>
      <c r="I122" s="12">
        <f t="shared" si="48"/>
        <v>1424.9</v>
      </c>
    </row>
    <row r="123" spans="1:9" x14ac:dyDescent="0.25">
      <c r="A123" s="15"/>
      <c r="B123" s="64" t="s">
        <v>252</v>
      </c>
      <c r="C123" s="14" t="s">
        <v>287</v>
      </c>
      <c r="D123" s="25"/>
      <c r="E123" s="113"/>
      <c r="F123" s="67"/>
      <c r="G123" s="12">
        <f>G124</f>
        <v>1314.4</v>
      </c>
      <c r="H123" s="12">
        <f t="shared" si="48"/>
        <v>1369.1</v>
      </c>
      <c r="I123" s="12">
        <f t="shared" si="48"/>
        <v>1424.9</v>
      </c>
    </row>
    <row r="124" spans="1:9" ht="38.25" x14ac:dyDescent="0.25">
      <c r="A124" s="58" t="s">
        <v>210</v>
      </c>
      <c r="B124" s="36" t="s">
        <v>416</v>
      </c>
      <c r="C124" s="49">
        <v>1003</v>
      </c>
      <c r="D124" s="35">
        <v>9920000049</v>
      </c>
      <c r="E124" s="114"/>
      <c r="F124" s="114"/>
      <c r="G124" s="12">
        <f>G125</f>
        <v>1314.4</v>
      </c>
      <c r="H124" s="12">
        <f t="shared" si="48"/>
        <v>1369.1</v>
      </c>
      <c r="I124" s="12">
        <f t="shared" si="48"/>
        <v>1424.9</v>
      </c>
    </row>
    <row r="125" spans="1:9" x14ac:dyDescent="0.25">
      <c r="A125" s="25" t="s">
        <v>175</v>
      </c>
      <c r="B125" s="60" t="s">
        <v>173</v>
      </c>
      <c r="C125" s="15">
        <v>1003</v>
      </c>
      <c r="D125" s="25">
        <v>9920000049</v>
      </c>
      <c r="E125" s="113">
        <v>300</v>
      </c>
      <c r="F125" s="113"/>
      <c r="G125" s="13">
        <v>1314.4</v>
      </c>
      <c r="H125" s="29">
        <v>1369.1</v>
      </c>
      <c r="I125" s="29">
        <v>1424.9</v>
      </c>
    </row>
    <row r="126" spans="1:9" x14ac:dyDescent="0.25">
      <c r="A126" s="14" t="s">
        <v>211</v>
      </c>
      <c r="B126" s="9" t="s">
        <v>176</v>
      </c>
      <c r="C126" s="14">
        <v>1004</v>
      </c>
      <c r="D126" s="25"/>
      <c r="E126" s="113"/>
      <c r="F126" s="113"/>
      <c r="G126" s="12">
        <f>G127</f>
        <v>11415.7</v>
      </c>
      <c r="H126" s="12">
        <f t="shared" ref="H126:I126" si="49">H127</f>
        <v>11890.9</v>
      </c>
      <c r="I126" s="12">
        <f t="shared" si="49"/>
        <v>12376.1</v>
      </c>
    </row>
    <row r="127" spans="1:9" x14ac:dyDescent="0.25">
      <c r="A127" s="35" t="s">
        <v>212</v>
      </c>
      <c r="B127" s="9" t="s">
        <v>252</v>
      </c>
      <c r="C127" s="14" t="s">
        <v>288</v>
      </c>
      <c r="D127" s="25"/>
      <c r="E127" s="113"/>
      <c r="F127" s="67"/>
      <c r="G127" s="12">
        <f>G128+G130</f>
        <v>11415.7</v>
      </c>
      <c r="H127" s="12">
        <f t="shared" ref="H127:I127" si="50">H128+H130</f>
        <v>11890.9</v>
      </c>
      <c r="I127" s="12">
        <f t="shared" si="50"/>
        <v>12376.1</v>
      </c>
    </row>
    <row r="128" spans="1:9" ht="25.5" x14ac:dyDescent="0.25">
      <c r="A128" s="14" t="s">
        <v>178</v>
      </c>
      <c r="B128" s="40" t="s">
        <v>350</v>
      </c>
      <c r="C128" s="14">
        <v>1004</v>
      </c>
      <c r="D128" s="14" t="s">
        <v>177</v>
      </c>
      <c r="E128" s="65"/>
      <c r="F128" s="65"/>
      <c r="G128" s="12">
        <f>G129</f>
        <v>6053.7</v>
      </c>
      <c r="H128" s="12">
        <f t="shared" ref="H128:I128" si="51">H129</f>
        <v>6305.7</v>
      </c>
      <c r="I128" s="12">
        <f t="shared" si="51"/>
        <v>6563.1</v>
      </c>
    </row>
    <row r="129" spans="1:9" x14ac:dyDescent="0.25">
      <c r="A129" s="15" t="s">
        <v>333</v>
      </c>
      <c r="B129" s="10" t="s">
        <v>173</v>
      </c>
      <c r="C129" s="15">
        <v>1004</v>
      </c>
      <c r="D129" s="15" t="s">
        <v>177</v>
      </c>
      <c r="E129" s="116">
        <v>300</v>
      </c>
      <c r="F129" s="116"/>
      <c r="G129" s="13">
        <v>6053.7</v>
      </c>
      <c r="H129" s="29">
        <v>6305.7</v>
      </c>
      <c r="I129" s="29">
        <v>6563.1</v>
      </c>
    </row>
    <row r="130" spans="1:9" ht="25.5" x14ac:dyDescent="0.25">
      <c r="A130" s="14" t="s">
        <v>334</v>
      </c>
      <c r="B130" s="40" t="s">
        <v>351</v>
      </c>
      <c r="C130" s="14">
        <v>1004</v>
      </c>
      <c r="D130" s="14" t="s">
        <v>179</v>
      </c>
      <c r="E130" s="65"/>
      <c r="F130" s="65"/>
      <c r="G130" s="12">
        <f>G131</f>
        <v>5362</v>
      </c>
      <c r="H130" s="12">
        <f t="shared" ref="H130:I130" si="52">H131</f>
        <v>5585.2</v>
      </c>
      <c r="I130" s="12">
        <f t="shared" si="52"/>
        <v>5813</v>
      </c>
    </row>
    <row r="131" spans="1:9" x14ac:dyDescent="0.25">
      <c r="A131" s="15" t="s">
        <v>335</v>
      </c>
      <c r="B131" s="10" t="s">
        <v>173</v>
      </c>
      <c r="C131" s="15">
        <v>1004</v>
      </c>
      <c r="D131" s="15" t="s">
        <v>179</v>
      </c>
      <c r="E131" s="116">
        <v>300</v>
      </c>
      <c r="F131" s="116"/>
      <c r="G131" s="13">
        <v>5362</v>
      </c>
      <c r="H131" s="29">
        <v>5585.2</v>
      </c>
      <c r="I131" s="29">
        <v>5813</v>
      </c>
    </row>
    <row r="132" spans="1:9" x14ac:dyDescent="0.25">
      <c r="A132" s="14" t="s">
        <v>336</v>
      </c>
      <c r="B132" s="9" t="s">
        <v>180</v>
      </c>
      <c r="C132" s="14">
        <v>1100</v>
      </c>
      <c r="D132" s="15"/>
      <c r="E132" s="116"/>
      <c r="F132" s="116"/>
      <c r="G132" s="12">
        <f>G133</f>
        <v>690</v>
      </c>
      <c r="H132" s="12">
        <f t="shared" ref="H132:I135" si="53">H133</f>
        <v>498</v>
      </c>
      <c r="I132" s="12">
        <f t="shared" si="53"/>
        <v>498</v>
      </c>
    </row>
    <row r="133" spans="1:9" x14ac:dyDescent="0.25">
      <c r="A133" s="14" t="s">
        <v>213</v>
      </c>
      <c r="B133" s="9" t="s">
        <v>181</v>
      </c>
      <c r="C133" s="14">
        <v>1102</v>
      </c>
      <c r="D133" s="25"/>
      <c r="E133" s="113"/>
      <c r="F133" s="113"/>
      <c r="G133" s="12">
        <f>G134</f>
        <v>690</v>
      </c>
      <c r="H133" s="12">
        <f t="shared" si="53"/>
        <v>498</v>
      </c>
      <c r="I133" s="12">
        <f t="shared" si="53"/>
        <v>498</v>
      </c>
    </row>
    <row r="134" spans="1:9" x14ac:dyDescent="0.25">
      <c r="A134" s="14" t="s">
        <v>214</v>
      </c>
      <c r="B134" s="36" t="s">
        <v>289</v>
      </c>
      <c r="C134" s="14" t="s">
        <v>291</v>
      </c>
      <c r="D134" s="16" t="s">
        <v>382</v>
      </c>
      <c r="E134" s="113"/>
      <c r="F134" s="67"/>
      <c r="G134" s="12">
        <f>G135</f>
        <v>690</v>
      </c>
      <c r="H134" s="12">
        <f t="shared" si="53"/>
        <v>498</v>
      </c>
      <c r="I134" s="12">
        <f t="shared" si="53"/>
        <v>498</v>
      </c>
    </row>
    <row r="135" spans="1:9" ht="38.25" x14ac:dyDescent="0.25">
      <c r="A135" s="14" t="s">
        <v>182</v>
      </c>
      <c r="B135" s="36" t="s">
        <v>290</v>
      </c>
      <c r="C135" s="14">
        <v>1102</v>
      </c>
      <c r="D135" s="46" t="s">
        <v>383</v>
      </c>
      <c r="E135" s="114"/>
      <c r="F135" s="114"/>
      <c r="G135" s="12">
        <f>G136</f>
        <v>690</v>
      </c>
      <c r="H135" s="12">
        <f t="shared" si="53"/>
        <v>498</v>
      </c>
      <c r="I135" s="12">
        <f t="shared" si="53"/>
        <v>498</v>
      </c>
    </row>
    <row r="136" spans="1:9" x14ac:dyDescent="0.25">
      <c r="A136" s="15" t="s">
        <v>338</v>
      </c>
      <c r="B136" s="10" t="s">
        <v>135</v>
      </c>
      <c r="C136" s="15">
        <v>1102</v>
      </c>
      <c r="D136" s="47" t="s">
        <v>383</v>
      </c>
      <c r="E136" s="113">
        <v>200</v>
      </c>
      <c r="F136" s="113"/>
      <c r="G136" s="13">
        <v>690</v>
      </c>
      <c r="H136" s="29">
        <v>498</v>
      </c>
      <c r="I136" s="29">
        <v>498</v>
      </c>
    </row>
    <row r="137" spans="1:9" x14ac:dyDescent="0.25">
      <c r="A137" s="14" t="s">
        <v>299</v>
      </c>
      <c r="B137" s="9" t="s">
        <v>183</v>
      </c>
      <c r="C137" s="14">
        <v>1200</v>
      </c>
      <c r="D137" s="25"/>
      <c r="E137" s="113"/>
      <c r="F137" s="113"/>
      <c r="G137" s="12">
        <f>G138</f>
        <v>1953.4</v>
      </c>
      <c r="H137" s="12">
        <f t="shared" ref="H137:I137" si="54">H138</f>
        <v>1953.4</v>
      </c>
      <c r="I137" s="12">
        <f t="shared" si="54"/>
        <v>1953.4</v>
      </c>
    </row>
    <row r="138" spans="1:9" x14ac:dyDescent="0.25">
      <c r="A138" s="14" t="s">
        <v>215</v>
      </c>
      <c r="B138" s="9" t="s">
        <v>184</v>
      </c>
      <c r="C138" s="14">
        <v>1202</v>
      </c>
      <c r="D138" s="25"/>
      <c r="E138" s="113"/>
      <c r="F138" s="113"/>
      <c r="G138" s="12">
        <f>G140</f>
        <v>1953.4</v>
      </c>
      <c r="H138" s="12">
        <f t="shared" ref="H138:I138" si="55">H140</f>
        <v>1953.4</v>
      </c>
      <c r="I138" s="12">
        <f t="shared" si="55"/>
        <v>1953.4</v>
      </c>
    </row>
    <row r="139" spans="1:9" x14ac:dyDescent="0.25">
      <c r="A139" s="35" t="s">
        <v>216</v>
      </c>
      <c r="B139" s="36" t="s">
        <v>292</v>
      </c>
      <c r="C139" s="14" t="s">
        <v>293</v>
      </c>
      <c r="D139" s="46" t="s">
        <v>384</v>
      </c>
      <c r="E139" s="114"/>
      <c r="F139" s="120"/>
      <c r="G139" s="12">
        <f>G140</f>
        <v>1953.4</v>
      </c>
      <c r="H139" s="12">
        <f t="shared" ref="H139:I140" si="56">H140</f>
        <v>1953.4</v>
      </c>
      <c r="I139" s="12">
        <f t="shared" si="56"/>
        <v>1953.4</v>
      </c>
    </row>
    <row r="140" spans="1:9" ht="63.75" x14ac:dyDescent="0.25">
      <c r="A140" s="14" t="s">
        <v>185</v>
      </c>
      <c r="B140" s="36" t="s">
        <v>294</v>
      </c>
      <c r="C140" s="14">
        <v>1202</v>
      </c>
      <c r="D140" s="46" t="s">
        <v>385</v>
      </c>
      <c r="E140" s="114"/>
      <c r="F140" s="114"/>
      <c r="G140" s="12">
        <f>G141</f>
        <v>1953.4</v>
      </c>
      <c r="H140" s="12">
        <f t="shared" si="56"/>
        <v>1953.4</v>
      </c>
      <c r="I140" s="12">
        <f t="shared" si="56"/>
        <v>1953.4</v>
      </c>
    </row>
    <row r="141" spans="1:9" x14ac:dyDescent="0.25">
      <c r="A141" s="15" t="s">
        <v>326</v>
      </c>
      <c r="B141" s="10" t="s">
        <v>135</v>
      </c>
      <c r="C141" s="15">
        <v>1202</v>
      </c>
      <c r="D141" s="47" t="s">
        <v>385</v>
      </c>
      <c r="E141" s="116">
        <v>200</v>
      </c>
      <c r="F141" s="116"/>
      <c r="G141" s="13">
        <v>1953.4</v>
      </c>
      <c r="H141" s="13">
        <v>1953.4</v>
      </c>
      <c r="I141" s="13">
        <v>1953.4</v>
      </c>
    </row>
    <row r="142" spans="1:9" x14ac:dyDescent="0.25">
      <c r="A142" s="127" t="s">
        <v>295</v>
      </c>
      <c r="B142" s="128"/>
      <c r="C142" s="128"/>
      <c r="D142" s="128"/>
      <c r="E142" s="128"/>
      <c r="F142" s="129"/>
      <c r="G142" s="12">
        <f>G44+G56+G61+G66+G83+G87+G99+G104+G134+G139+G51</f>
        <v>26244.2</v>
      </c>
      <c r="H142" s="12">
        <f>H44+H56+H61+H66+H83+H87+H99+H104+H134+H139+H51</f>
        <v>16137.199999999999</v>
      </c>
      <c r="I142" s="12">
        <f>I44+I56+I61+I66+I83+I87+I99+I104+I134+I139+I51</f>
        <v>14897.199999999999</v>
      </c>
    </row>
    <row r="143" spans="1:9" x14ac:dyDescent="0.25">
      <c r="A143" s="127" t="s">
        <v>296</v>
      </c>
      <c r="B143" s="128"/>
      <c r="C143" s="128"/>
      <c r="D143" s="128"/>
      <c r="E143" s="128"/>
      <c r="F143" s="129"/>
      <c r="G143" s="12">
        <f>G16+G119+G123+G127+G112</f>
        <v>67632.7</v>
      </c>
      <c r="H143" s="12">
        <f>H16+H119+H123+H127+H112</f>
        <v>66290.2</v>
      </c>
      <c r="I143" s="12">
        <f>I16+I119+I123+I127+I112</f>
        <v>68663.399999999994</v>
      </c>
    </row>
    <row r="144" spans="1:9" x14ac:dyDescent="0.25">
      <c r="A144" s="126" t="s">
        <v>186</v>
      </c>
      <c r="B144" s="126"/>
      <c r="C144" s="126"/>
      <c r="D144" s="126"/>
      <c r="E144" s="126"/>
      <c r="F144" s="126"/>
      <c r="G144" s="12">
        <f>G15+G49+G54+G64+G81+G102+G117+G132+G137</f>
        <v>93876.9</v>
      </c>
      <c r="H144" s="12">
        <f>H142+H143</f>
        <v>82427.399999999994</v>
      </c>
      <c r="I144" s="12">
        <f>I142+I143</f>
        <v>83560.599999999991</v>
      </c>
    </row>
    <row r="145" spans="1:7" x14ac:dyDescent="0.25">
      <c r="A145" s="51"/>
      <c r="B145" s="51"/>
      <c r="C145" s="51"/>
      <c r="D145" s="51"/>
      <c r="E145" s="51"/>
      <c r="F145" s="51"/>
      <c r="G145" s="51"/>
    </row>
  </sheetData>
  <mergeCells count="144">
    <mergeCell ref="E137:F137"/>
    <mergeCell ref="E138:F138"/>
    <mergeCell ref="E139:F139"/>
    <mergeCell ref="E140:F140"/>
    <mergeCell ref="E141:F141"/>
    <mergeCell ref="A144:F144"/>
    <mergeCell ref="E131:F131"/>
    <mergeCell ref="E132:F132"/>
    <mergeCell ref="E133:F133"/>
    <mergeCell ref="E134:F134"/>
    <mergeCell ref="E135:F135"/>
    <mergeCell ref="E136:F136"/>
    <mergeCell ref="A142:F142"/>
    <mergeCell ref="A143:F143"/>
    <mergeCell ref="E125:F125"/>
    <mergeCell ref="E126:F126"/>
    <mergeCell ref="E127:F127"/>
    <mergeCell ref="E128:F128"/>
    <mergeCell ref="E129:F129"/>
    <mergeCell ref="E130:F130"/>
    <mergeCell ref="E119:F119"/>
    <mergeCell ref="E120:F120"/>
    <mergeCell ref="E121:F121"/>
    <mergeCell ref="E122:F122"/>
    <mergeCell ref="E123:F123"/>
    <mergeCell ref="E124:F124"/>
    <mergeCell ref="E113:F113"/>
    <mergeCell ref="E114:F114"/>
    <mergeCell ref="E115:F115"/>
    <mergeCell ref="E116:F116"/>
    <mergeCell ref="E117:F117"/>
    <mergeCell ref="E118:F118"/>
    <mergeCell ref="E106:F106"/>
    <mergeCell ref="E107:F107"/>
    <mergeCell ref="E108:F108"/>
    <mergeCell ref="E109:F109"/>
    <mergeCell ref="E110:F110"/>
    <mergeCell ref="E111:F111"/>
    <mergeCell ref="E112:F112"/>
    <mergeCell ref="E100:F100"/>
    <mergeCell ref="E101:F101"/>
    <mergeCell ref="E102:F102"/>
    <mergeCell ref="E103:F103"/>
    <mergeCell ref="E104:F104"/>
    <mergeCell ref="E105:F105"/>
    <mergeCell ref="E94:F94"/>
    <mergeCell ref="E95:F95"/>
    <mergeCell ref="E96:F96"/>
    <mergeCell ref="E97:F97"/>
    <mergeCell ref="E98:F98"/>
    <mergeCell ref="E99:F99"/>
    <mergeCell ref="E89:F89"/>
    <mergeCell ref="E90:F90"/>
    <mergeCell ref="E91:F91"/>
    <mergeCell ref="E92:F92"/>
    <mergeCell ref="E93:F93"/>
    <mergeCell ref="E82:F82"/>
    <mergeCell ref="E83:F83"/>
    <mergeCell ref="E84:F84"/>
    <mergeCell ref="E85:F85"/>
    <mergeCell ref="E86:F86"/>
    <mergeCell ref="E87:F87"/>
    <mergeCell ref="E80:F80"/>
    <mergeCell ref="E81:F81"/>
    <mergeCell ref="E74:F74"/>
    <mergeCell ref="E75:F75"/>
    <mergeCell ref="E76:F76"/>
    <mergeCell ref="E77:F77"/>
    <mergeCell ref="E78:F78"/>
    <mergeCell ref="E79:F79"/>
    <mergeCell ref="E88:F88"/>
    <mergeCell ref="E68:F68"/>
    <mergeCell ref="E69:F69"/>
    <mergeCell ref="E70:F70"/>
    <mergeCell ref="E71:F71"/>
    <mergeCell ref="E72:F72"/>
    <mergeCell ref="E73:F73"/>
    <mergeCell ref="E64:F64"/>
    <mergeCell ref="E65:F65"/>
    <mergeCell ref="E66:F66"/>
    <mergeCell ref="E67:F67"/>
    <mergeCell ref="E58:F58"/>
    <mergeCell ref="E59:F59"/>
    <mergeCell ref="E60:F60"/>
    <mergeCell ref="E61:F61"/>
    <mergeCell ref="E62:F62"/>
    <mergeCell ref="E63:F63"/>
    <mergeCell ref="E52:F52"/>
    <mergeCell ref="E53:F53"/>
    <mergeCell ref="E54:F54"/>
    <mergeCell ref="E55:F55"/>
    <mergeCell ref="E56:F56"/>
    <mergeCell ref="E57:F57"/>
    <mergeCell ref="E48:F48"/>
    <mergeCell ref="E49:F49"/>
    <mergeCell ref="E50:F50"/>
    <mergeCell ref="E51:F51"/>
    <mergeCell ref="E40:F40"/>
    <mergeCell ref="E41:F41"/>
    <mergeCell ref="E42:F42"/>
    <mergeCell ref="E43:F43"/>
    <mergeCell ref="E44:F44"/>
    <mergeCell ref="E45:F45"/>
    <mergeCell ref="E37:F37"/>
    <mergeCell ref="E38:F38"/>
    <mergeCell ref="E39:F39"/>
    <mergeCell ref="E33:F33"/>
    <mergeCell ref="E34:F34"/>
    <mergeCell ref="E35:F35"/>
    <mergeCell ref="E36:F36"/>
    <mergeCell ref="E46:F46"/>
    <mergeCell ref="E47:F47"/>
    <mergeCell ref="E27:F27"/>
    <mergeCell ref="E30:F30"/>
    <mergeCell ref="E31:F31"/>
    <mergeCell ref="E32:F32"/>
    <mergeCell ref="E21:F21"/>
    <mergeCell ref="E22:F22"/>
    <mergeCell ref="E23:F23"/>
    <mergeCell ref="E24:F24"/>
    <mergeCell ref="E25:F25"/>
    <mergeCell ref="E26:F26"/>
    <mergeCell ref="E28:F28"/>
    <mergeCell ref="E29:F29"/>
    <mergeCell ref="E15:F15"/>
    <mergeCell ref="E16:F16"/>
    <mergeCell ref="E17:F17"/>
    <mergeCell ref="E18:F18"/>
    <mergeCell ref="E19:F19"/>
    <mergeCell ref="E20:F20"/>
    <mergeCell ref="A12:A14"/>
    <mergeCell ref="B12:B14"/>
    <mergeCell ref="C12:C14"/>
    <mergeCell ref="D12:D14"/>
    <mergeCell ref="E12:F14"/>
    <mergeCell ref="G12:I12"/>
    <mergeCell ref="G13:G14"/>
    <mergeCell ref="H13:I13"/>
    <mergeCell ref="A1:I1"/>
    <mergeCell ref="A2:I2"/>
    <mergeCell ref="C4:I4"/>
    <mergeCell ref="C5:I5"/>
    <mergeCell ref="C6:I6"/>
    <mergeCell ref="A9:I10"/>
  </mergeCells>
  <pageMargins left="0.7" right="0.7" top="0.75" bottom="0.75" header="0.3" footer="0.3"/>
  <pageSetup paperSize="9" scale="7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Приложение 1</vt:lpstr>
      <vt:lpstr>Приложение 2</vt:lpstr>
      <vt:lpstr>Приложение 3</vt:lpstr>
      <vt:lpstr>Приложение 4</vt:lpstr>
      <vt:lpstr>'Приложение 1'!_Hlk85203168</vt:lpstr>
      <vt:lpstr>'Приложение 3'!Область_печати</vt:lpstr>
      <vt:lpstr>'Приложение 4'!Область_печати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2025-11-06T06:36:06Z</cp:lastPrinted>
  <dcterms:created xsi:type="dcterms:W3CDTF">2015-06-05T18:19:34Z</dcterms:created>
  <dcterms:modified xsi:type="dcterms:W3CDTF">2025-11-10T05:46:16Z</dcterms:modified>
</cp:coreProperties>
</file>